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13【人口の推移、年齢・配偶関係・男女別人口】 (様式)" sheetId="7" r:id="rId2"/>
    <sheet name="P14,15【年齢、男女別人口】(様式)" sheetId="26" r:id="rId3"/>
    <sheet name="P16,17【外国人数、世帯人員、家族類型】 (様式)" sheetId="27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1">'P13【人口の推移、年齢・配偶関係・男女別人口】 (様式)'!$A$1:$M$67</definedName>
    <definedName name="_xlnm.Print_Area" localSheetId="2">'P14,15【年齢、男女別人口】(様式)'!$A$1:$Q$50</definedName>
    <definedName name="_xlnm.Print_Area" localSheetId="4">'P28【従業地・通学地による就業者・通学者数、他】 (様式）'!$A$1:$N$52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<sst xmlns="http://schemas.openxmlformats.org/spreadsheetml/2006/main" xmlns:r="http://schemas.openxmlformats.org/officeDocument/2006/relationships" count="264" uniqueCount="264">
  <si>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</si>
  <si>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</si>
  <si>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</si>
  <si>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</si>
  <si>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10　人　口</t>
    <rPh sb="3" eb="4">
      <t>ニン</t>
    </rPh>
    <rPh sb="5" eb="6">
      <t>クチ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</si>
  <si>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</si>
  <si>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</si>
  <si>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女</t>
    <rPh sb="0" eb="1">
      <t>オンナ</t>
    </rPh>
    <phoneticPr fontId="3"/>
  </si>
  <si>
    <t>有配偶</t>
    <rPh sb="0" eb="1">
      <t>ユウ</t>
    </rPh>
    <rPh sb="1" eb="3">
      <t>ハイグウ</t>
    </rPh>
    <phoneticPr fontId="3"/>
  </si>
  <si>
    <t>奥州市</t>
    <rPh sb="0" eb="2">
      <t>オウシュウ</t>
    </rPh>
    <rPh sb="2" eb="3">
      <t>シ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</si>
  <si>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</si>
  <si>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</si>
  <si>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</si>
  <si>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</si>
  <si>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</si>
  <si>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</si>
  <si>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</si>
  <si>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</si>
  <si>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４５～４９歳</t>
    <rPh sb="5" eb="6">
      <t>サイ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</si>
  <si>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</si>
  <si>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</si>
  <si>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</si>
  <si>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</si>
  <si>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</si>
  <si>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</si>
  <si>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</si>
  <si>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</si>
  <si>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</si>
  <si>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</si>
  <si>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</si>
  <si>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Ⅰ　核家族世帯</t>
    <rPh sb="2" eb="5">
      <t>カクカゾク</t>
    </rPh>
    <rPh sb="5" eb="7">
      <t>セタイ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</si>
  <si>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</si>
  <si>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</si>
  <si>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</si>
  <si>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</si>
  <si>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</si>
  <si>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</si>
  <si>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年齢中位数</t>
    <rPh sb="0" eb="1">
      <t>トシ</t>
    </rPh>
    <rPh sb="1" eb="2">
      <t>ヨワイ</t>
    </rPh>
    <rPh sb="2" eb="3">
      <t>ナカ</t>
    </rPh>
    <rPh sb="3" eb="4">
      <t>クライ</t>
    </rPh>
    <rPh sb="4" eb="5">
      <t>スウ</t>
    </rPh>
    <phoneticPr fontId="3"/>
  </si>
  <si>
    <t>北上市</t>
    <rPh sb="0" eb="3">
      <t>キタカミシ</t>
    </rPh>
    <phoneticPr fontId="3"/>
  </si>
  <si>
    <t>人　口　13</t>
  </si>
  <si>
    <t>遠野市</t>
    <rPh sb="0" eb="3">
      <t>トオノシ</t>
    </rPh>
    <phoneticPr fontId="3"/>
  </si>
  <si>
    <t>釜石市</t>
    <rPh sb="0" eb="3">
      <t>カマイシシ</t>
    </rPh>
    <phoneticPr fontId="3"/>
  </si>
  <si>
    <t>国勢調査の結果</t>
    <rPh sb="0" eb="2">
      <t>コクセイ</t>
    </rPh>
    <rPh sb="2" eb="4">
      <t>チョウサ</t>
    </rPh>
    <rPh sb="5" eb="7">
      <t>ケッカ</t>
    </rPh>
    <phoneticPr fontId="3"/>
  </si>
  <si>
    <t>従前の
住所なし</t>
    <rPh sb="0" eb="2">
      <t>ジュウゼン</t>
    </rPh>
    <rPh sb="4" eb="6">
      <t>ジュウショ</t>
    </rPh>
    <phoneticPr fontId="3"/>
  </si>
  <si>
    <t>1人</t>
    <rPh sb="0" eb="2">
      <t>ヒトリ</t>
    </rPh>
    <phoneticPr fontId="3"/>
  </si>
  <si>
    <t>静岡県</t>
    <rPh sb="0" eb="3">
      <t>シズオカケン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</si>
  <si>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</si>
  <si>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</si>
  <si>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</si>
  <si>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</si>
  <si>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</si>
  <si>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</si>
  <si>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</si>
  <si>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</si>
  <si>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１０～１４歳</t>
    <rPh sb="5" eb="6">
      <t>サイ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</si>
  <si>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</si>
  <si>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</si>
  <si>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</si>
  <si>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平成27年10月1日現在（単位：人）　</t>
  </si>
  <si>
    <t>岩泉町</t>
    <rPh sb="0" eb="2">
      <t>イワイズミ</t>
    </rPh>
    <rPh sb="2" eb="3">
      <t>マチ</t>
    </rPh>
    <phoneticPr fontId="3"/>
  </si>
  <si>
    <t>50～54</t>
  </si>
  <si>
    <t>(1k㎡当たり)</t>
    <rPh sb="4" eb="5">
      <t>ア</t>
    </rPh>
    <phoneticPr fontId="3"/>
  </si>
  <si>
    <t>その他
県内</t>
    <rPh sb="2" eb="3">
      <t>タ</t>
    </rPh>
    <rPh sb="4" eb="6">
      <t>ケンナイ</t>
    </rPh>
    <phoneticPr fontId="3"/>
  </si>
  <si>
    <t>3世代世帯</t>
    <rPh sb="1" eb="3">
      <t>セダイ</t>
    </rPh>
    <rPh sb="3" eb="5">
      <t>セタイ</t>
    </rPh>
    <phoneticPr fontId="3"/>
  </si>
  <si>
    <t>平　2</t>
    <rPh sb="0" eb="1">
      <t>ヒラ</t>
    </rPh>
    <phoneticPr fontId="3"/>
  </si>
  <si>
    <t>夫婦、子供と両親から成る世帯</t>
    <rPh sb="0" eb="2">
      <t>フウフ</t>
    </rPh>
    <rPh sb="3" eb="5">
      <t>コドモ</t>
    </rPh>
    <phoneticPr fontId="3"/>
  </si>
  <si>
    <t>会社などの独身寮の　単身者</t>
    <rPh sb="0" eb="2">
      <t>カイシャ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</si>
  <si>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</si>
  <si>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</si>
  <si>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</si>
  <si>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８５～８９歳</t>
    <rPh sb="5" eb="6">
      <t>サイ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</si>
  <si>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</si>
  <si>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</si>
  <si>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平成27年</t>
    <rPh sb="0" eb="1">
      <t>ヒラ</t>
    </rPh>
    <rPh sb="1" eb="2">
      <t>シゲル</t>
    </rPh>
    <rPh sb="4" eb="5">
      <t>ネン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</si>
  <si>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</si>
  <si>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</si>
  <si>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</si>
  <si>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</si>
  <si>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</si>
  <si>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</si>
  <si>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</si>
  <si>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</si>
  <si>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 xml:space="preserve">(2)
</t>
  </si>
  <si>
    <t>その他</t>
    <rPh sb="2" eb="3">
      <t>タ</t>
    </rPh>
    <phoneticPr fontId="3"/>
  </si>
  <si>
    <t>以上</t>
    <rPh sb="0" eb="2">
      <t>イジョウ</t>
    </rPh>
    <phoneticPr fontId="3"/>
  </si>
  <si>
    <t>（2）転　出</t>
    <rPh sb="3" eb="4">
      <t>テン</t>
    </rPh>
    <rPh sb="5" eb="6">
      <t>デ</t>
    </rPh>
    <phoneticPr fontId="3"/>
  </si>
  <si>
    <t>平成2年</t>
    <rPh sb="0" eb="2">
      <t>ヘイセイ</t>
    </rPh>
    <rPh sb="3" eb="4">
      <t>ネン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</si>
  <si>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</si>
  <si>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</si>
  <si>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</si>
  <si>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</si>
  <si>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夫婦、子供と他の親族(親を含まない）から成る世帯</t>
    <rPh sb="0" eb="2">
      <t>フウフ</t>
    </rPh>
    <rPh sb="3" eb="5">
      <t>コドモ</t>
    </rPh>
    <phoneticPr fontId="3"/>
  </si>
  <si>
    <t>１５～１９歳</t>
    <rPh sb="5" eb="6">
      <t>サイ</t>
    </rPh>
    <phoneticPr fontId="3"/>
  </si>
  <si>
    <t>平成17年</t>
    <rPh sb="0" eb="1">
      <t>ヒラ</t>
    </rPh>
    <rPh sb="1" eb="2">
      <t>シゲル</t>
    </rPh>
    <rPh sb="4" eb="5">
      <t>ネン</t>
    </rPh>
    <phoneticPr fontId="3"/>
  </si>
  <si>
    <t>総数</t>
    <rPh sb="0" eb="1">
      <t>フサ</t>
    </rPh>
    <rPh sb="1" eb="2">
      <t>カズ</t>
    </rPh>
    <phoneticPr fontId="3"/>
  </si>
  <si>
    <t>１世帯</t>
    <rPh sb="1" eb="3">
      <t>セタイ</t>
    </rPh>
    <phoneticPr fontId="3"/>
  </si>
  <si>
    <t>当たり人口</t>
    <rPh sb="0" eb="1">
      <t>ア</t>
    </rPh>
    <rPh sb="3" eb="5">
      <t>ジンコウ</t>
    </rPh>
    <phoneticPr fontId="3"/>
  </si>
  <si>
    <t>15歳未満</t>
    <rPh sb="2" eb="3">
      <t>サイ</t>
    </rPh>
    <rPh sb="3" eb="5">
      <t>ミマン</t>
    </rPh>
    <phoneticPr fontId="3"/>
  </si>
  <si>
    <t>人口密度</t>
    <rPh sb="0" eb="2">
      <t>ジンコウ</t>
    </rPh>
    <rPh sb="2" eb="4">
      <t>ミツド</t>
    </rPh>
    <phoneticPr fontId="3"/>
  </si>
  <si>
    <t>年齢</t>
    <rPh sb="0" eb="2">
      <t>ネンレイ</t>
    </rPh>
    <phoneticPr fontId="3"/>
  </si>
  <si>
    <t>平成</t>
    <rPh sb="0" eb="2">
      <t>ヘイセイ</t>
    </rPh>
    <phoneticPr fontId="3"/>
  </si>
  <si>
    <t>15 歳 以 上 人 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</si>
  <si>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未婚</t>
    <rPh sb="0" eb="2">
      <t>ミコン</t>
    </rPh>
    <phoneticPr fontId="3"/>
  </si>
  <si>
    <t xml:space="preserve">(11)
</t>
  </si>
  <si>
    <t>死別</t>
    <rPh sb="0" eb="2">
      <t>シベツ</t>
    </rPh>
    <phoneticPr fontId="3"/>
  </si>
  <si>
    <t>離別</t>
    <rPh sb="0" eb="2">
      <t>リベツ</t>
    </rPh>
    <phoneticPr fontId="3"/>
  </si>
  <si>
    <t xml:space="preserve">(14)
</t>
  </si>
  <si>
    <t>平成22年</t>
    <rPh sb="0" eb="1">
      <t>ヒラ</t>
    </rPh>
    <rPh sb="1" eb="2">
      <t>シゲル</t>
    </rPh>
    <rPh sb="4" eb="5">
      <t>ネン</t>
    </rPh>
    <phoneticPr fontId="3"/>
  </si>
  <si>
    <t>15～19歳</t>
    <rPh sb="5" eb="6">
      <t>サイ</t>
    </rPh>
    <phoneticPr fontId="3"/>
  </si>
  <si>
    <t>夫婦、子供、親と他の親族から成る世帯</t>
    <rPh sb="0" eb="2">
      <t>フウフ</t>
    </rPh>
    <rPh sb="3" eb="4">
      <t>コ</t>
    </rPh>
    <phoneticPr fontId="3"/>
  </si>
  <si>
    <t>20～24</t>
  </si>
  <si>
    <t>25～29</t>
  </si>
  <si>
    <t>◆ 年齢・配偶関係・男女別15歳以上人口</t>
    <rPh sb="2" eb="4">
      <t>ネンレイ</t>
    </rPh>
    <rPh sb="5" eb="7">
      <t>ハイグウ</t>
    </rPh>
    <rPh sb="7" eb="9">
      <t>カンケイ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3"/>
  </si>
  <si>
    <t>30～34</t>
  </si>
  <si>
    <t>35～39</t>
  </si>
  <si>
    <t>40～44</t>
  </si>
  <si>
    <t>55～59</t>
  </si>
  <si>
    <t>28  人　口</t>
    <rPh sb="4" eb="5">
      <t>ニン</t>
    </rPh>
    <rPh sb="6" eb="7">
      <t>クチ</t>
    </rPh>
    <phoneticPr fontId="3"/>
  </si>
  <si>
    <t>60～64</t>
  </si>
  <si>
    <t>65～69</t>
  </si>
  <si>
    <t>75～79</t>
  </si>
  <si>
    <t>夫婦と片親から成る世帯</t>
    <rPh sb="0" eb="2">
      <t>フウフ</t>
    </rPh>
    <phoneticPr fontId="3"/>
  </si>
  <si>
    <t>80～84</t>
  </si>
  <si>
    <t>85歳以上</t>
    <rPh sb="2" eb="3">
      <t>サイ</t>
    </rPh>
    <rPh sb="3" eb="5">
      <t>イジョウ</t>
    </rPh>
    <phoneticPr fontId="3"/>
  </si>
  <si>
    <t>　注）配偶関係「不詳」を含む</t>
    <rPh sb="1" eb="2">
      <t>チュウ</t>
    </rPh>
    <rPh sb="3" eb="5">
      <t>ハイグウ</t>
    </rPh>
    <rPh sb="5" eb="7">
      <t>カンケイ</t>
    </rPh>
    <rPh sb="8" eb="10">
      <t>フショウ</t>
    </rPh>
    <rPh sb="12" eb="13">
      <t>フク</t>
    </rPh>
    <phoneticPr fontId="3"/>
  </si>
  <si>
    <t>他に分類されない親族世帯</t>
    <rPh sb="0" eb="1">
      <t>タ</t>
    </rPh>
    <rPh sb="2" eb="4">
      <t>ブンルイ</t>
    </rPh>
    <phoneticPr fontId="3"/>
  </si>
  <si>
    <t>昭和　</t>
    <rPh sb="0" eb="2">
      <t>ショウワ</t>
    </rPh>
    <phoneticPr fontId="3"/>
  </si>
  <si>
    <t>世帯</t>
    <rPh sb="0" eb="2">
      <t>セタイ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</si>
  <si>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</si>
  <si>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</si>
  <si>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当たり人員</t>
    <rPh sb="0" eb="1">
      <t>ア</t>
    </rPh>
    <rPh sb="3" eb="5">
      <t>ジンイン</t>
    </rPh>
    <phoneticPr fontId="3"/>
  </si>
  <si>
    <t>世帯人員</t>
    <rPh sb="0" eb="2">
      <t>セタイ</t>
    </rPh>
    <rPh sb="2" eb="4">
      <t>ジンイン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</si>
  <si>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</si>
  <si>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</si>
  <si>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</si>
  <si>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 xml:space="preserve">(1)
</t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</si>
  <si>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</si>
  <si>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</si>
  <si>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 xml:space="preserve">65歳以上世帯人員(75歳以上・85歳以上世帯員のいる一般世帯－特掲) 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</si>
  <si>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</si>
  <si>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</si>
  <si>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</si>
  <si>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６５～６９歳</t>
    <rPh sb="5" eb="6">
      <t>サイ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</si>
  <si>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</si>
  <si>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</si>
  <si>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</si>
  <si>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</si>
  <si>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</si>
  <si>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</si>
  <si>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</si>
  <si>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</si>
  <si>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</si>
  <si>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</si>
  <si>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人　口　17</t>
    <rPh sb="0" eb="1">
      <t>ヒト</t>
    </rPh>
    <rPh sb="2" eb="3">
      <t>クチ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</si>
  <si>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</si>
  <si>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</si>
  <si>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◆ 世帯の家族類型別65歳以上世帯員の有無別一般世帯数，一般世帯人員及び</t>
    <rPh sb="9" eb="10">
      <t>ベツ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</si>
  <si>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</si>
  <si>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</si>
  <si>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</si>
  <si>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</si>
  <si>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</si>
  <si>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</si>
  <si>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</si>
  <si>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</si>
  <si>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アメリカ</t>
  </si>
  <si>
    <t>Ⅱ</t>
  </si>
  <si>
    <t>人　口　15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</si>
  <si>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</si>
  <si>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</si>
  <si>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</si>
  <si>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</si>
  <si>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昭和35年</t>
    <rPh sb="0" eb="2">
      <t>ショウワ</t>
    </rPh>
    <rPh sb="4" eb="5">
      <t>ネン</t>
    </rPh>
    <phoneticPr fontId="3"/>
  </si>
  <si>
    <t>各年10月1日現在（単位：世帯、人）　</t>
  </si>
  <si>
    <t>平成27年10月1日現在（単位：人）</t>
  </si>
  <si>
    <t>平成27年10月1日現在</t>
  </si>
  <si>
    <t>3人</t>
    <rPh sb="1" eb="2">
      <t>ニン</t>
    </rPh>
    <phoneticPr fontId="3"/>
  </si>
  <si>
    <t>　資料：市民課</t>
    <rPh sb="4" eb="6">
      <t>シミン</t>
    </rPh>
    <phoneticPr fontId="3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</si>
  <si>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</si>
  <si>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</si>
  <si>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</si>
  <si>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</si>
  <si>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配偶関係・男女別15歳以上人口</t>
    <rPh sb="2" eb="4">
      <t>ハイグウ</t>
    </rPh>
    <rPh sb="4" eb="6">
      <t>カンケイ</t>
    </rPh>
    <rPh sb="7" eb="9">
      <t>ダンジョ</t>
    </rPh>
    <rPh sb="9" eb="10">
      <t>ベツ</t>
    </rPh>
    <rPh sb="12" eb="13">
      <t>サイ</t>
    </rPh>
    <rPh sb="13" eb="15">
      <t>イジョウ</t>
    </rPh>
    <rPh sb="15" eb="17">
      <t>ジンコウ</t>
    </rPh>
    <phoneticPr fontId="3"/>
  </si>
  <si>
    <t>◆ 人口の推移</t>
    <rPh sb="2" eb="4">
      <t>ジンコウ</t>
    </rPh>
    <rPh sb="5" eb="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</si>
  <si>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</si>
  <si>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</si>
  <si>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14　人　口</t>
    <rPh sb="3" eb="4">
      <t>ニン</t>
    </rPh>
    <rPh sb="5" eb="6">
      <t>クチ</t>
    </rPh>
    <phoneticPr fontId="3"/>
  </si>
  <si>
    <t>◆ 年齢（各歳）、男女別人口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3"/>
  </si>
  <si>
    <t>総　　　数</t>
    <rPh sb="0" eb="1">
      <t>フサ</t>
    </rPh>
    <rPh sb="4" eb="5">
      <t>カズ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</si>
  <si>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</si>
  <si>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</si>
  <si>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</si>
  <si>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夫婦のみの世帯</t>
    <rPh sb="0" eb="2">
      <t>フウフ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</si>
  <si>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</si>
  <si>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</si>
  <si>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 xml:space="preserve">(6)
</t>
  </si>
  <si>
    <t>３５～３９歳</t>
    <rPh sb="5" eb="6">
      <t>サイ</t>
    </rPh>
    <phoneticPr fontId="3"/>
  </si>
  <si>
    <t>９５～９９歳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</si>
  <si>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</si>
  <si>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</si>
  <si>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非親族</t>
    <rPh sb="0" eb="1">
      <t>ヒ</t>
    </rPh>
    <rPh sb="1" eb="3">
      <t>シンゾク</t>
    </rPh>
    <phoneticPr fontId="3"/>
  </si>
  <si>
    <t xml:space="preserve">(4)
</t>
  </si>
  <si>
    <t>１００歳以上</t>
    <rPh sb="3" eb="4">
      <t>サイ</t>
    </rPh>
    <rPh sb="4" eb="6">
      <t>イジョウ</t>
    </rPh>
    <phoneticPr fontId="3"/>
  </si>
  <si>
    <t>不　　詳</t>
    <rPh sb="0" eb="1">
      <t>フ</t>
    </rPh>
    <rPh sb="3" eb="4">
      <t>ショウ</t>
    </rPh>
    <phoneticPr fontId="3"/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</si>
  <si>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</si>
  <si>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</si>
  <si>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</si>
  <si>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７５～７９歳</t>
    <rPh sb="5" eb="6">
      <t>サイ</t>
    </rPh>
    <phoneticPr fontId="3"/>
  </si>
  <si>
    <t>年齢別割合(％)</t>
    <rPh sb="0" eb="2">
      <t>ネンレイ</t>
    </rPh>
    <rPh sb="2" eb="3">
      <t>ベツ</t>
    </rPh>
    <rPh sb="3" eb="5">
      <t>ワリアイ</t>
    </rPh>
    <phoneticPr fontId="3"/>
  </si>
  <si>
    <t>平均年齢</t>
    <rPh sb="0" eb="1">
      <t>ヒラ</t>
    </rPh>
    <rPh sb="1" eb="2">
      <t>タモツ</t>
    </rPh>
    <rPh sb="2" eb="3">
      <t>トシ</t>
    </rPh>
    <rPh sb="3" eb="4">
      <t>ヨワイ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</si>
  <si>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</si>
  <si>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</si>
  <si>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 xml:space="preserve">(12)
</t>
  </si>
  <si>
    <t>◆ 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</si>
  <si>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</si>
  <si>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</si>
  <si>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</si>
  <si>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16　人　口</t>
    <rPh sb="3" eb="4">
      <t>ニン</t>
    </rPh>
    <rPh sb="5" eb="6">
      <t>クチ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</si>
  <si>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</si>
  <si>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</si>
  <si>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昭和</t>
    <rPh sb="0" eb="2">
      <t>ショウワ</t>
    </rPh>
    <phoneticPr fontId="3"/>
  </si>
  <si>
    <t xml:space="preserve">- </t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</si>
  <si>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3"/>
  </si>
  <si>
    <t>区　　分</t>
    <rPh sb="0" eb="1">
      <t>ク</t>
    </rPh>
    <rPh sb="3" eb="4">
      <t>ブン</t>
    </rPh>
    <phoneticPr fontId="3"/>
  </si>
  <si>
    <t xml:space="preserve">（再掲）
</t>
    <rPh sb="1" eb="3">
      <t>サイケイ</t>
    </rPh>
    <phoneticPr fontId="3"/>
  </si>
  <si>
    <t xml:space="preserve">世帯人員が
</t>
    <rPh sb="0" eb="2">
      <t>セタイ</t>
    </rPh>
    <rPh sb="2" eb="4">
      <t>ジンイン</t>
    </rPh>
    <phoneticPr fontId="3"/>
  </si>
  <si>
    <t>7人</t>
    <rPh sb="1" eb="2">
      <t>ニン</t>
    </rPh>
    <phoneticPr fontId="3"/>
  </si>
  <si>
    <t>一般世帯</t>
    <rPh sb="0" eb="2">
      <t>イッパン</t>
    </rPh>
    <rPh sb="2" eb="4">
      <t>セタイ</t>
    </rPh>
    <phoneticPr fontId="3"/>
  </si>
  <si>
    <t>1世帯</t>
    <rPh sb="1" eb="3">
      <t>セタイ</t>
    </rPh>
    <phoneticPr fontId="3"/>
  </si>
  <si>
    <t>85歳以上世帯人員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</si>
  <si>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間借り・下宿などの単身者</t>
    <rPh sb="0" eb="2">
      <t>マガ</t>
    </rPh>
    <rPh sb="11" eb="12">
      <t>シャ</t>
    </rPh>
    <phoneticPr fontId="3"/>
  </si>
  <si>
    <t>2人</t>
    <rPh sb="1" eb="2">
      <t>ニン</t>
    </rPh>
    <phoneticPr fontId="3"/>
  </si>
  <si>
    <t>4人</t>
    <rPh sb="1" eb="2">
      <t>ニン</t>
    </rPh>
    <phoneticPr fontId="3"/>
  </si>
  <si>
    <t>小計</t>
    <rPh sb="0" eb="2">
      <t>ショウケイ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</si>
  <si>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</si>
  <si>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</si>
  <si>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人員</t>
    <rPh sb="0" eb="2">
      <t>ジンイン</t>
    </rPh>
    <phoneticPr fontId="3"/>
  </si>
  <si>
    <t>A親族世帯</t>
    <rPh sb="1" eb="3">
      <t>シンゾク</t>
    </rPh>
    <rPh sb="3" eb="5">
      <t>セタイ</t>
    </rPh>
    <phoneticPr fontId="3"/>
  </si>
  <si>
    <t>B　
非親族
世　　帯</t>
    <rPh sb="4" eb="5">
      <t>ヒ</t>
    </rPh>
    <rPh sb="5" eb="7">
      <t>シンゾク</t>
    </rPh>
    <rPh sb="8" eb="9">
      <t>ヨ</t>
    </rPh>
    <rPh sb="11" eb="12">
      <t>オビ</t>
    </rPh>
    <phoneticPr fontId="3"/>
  </si>
  <si>
    <t>C　
単　　独
世　　帯</t>
    <rPh sb="4" eb="5">
      <t>タン</t>
    </rPh>
    <rPh sb="7" eb="8">
      <t>ドク</t>
    </rPh>
    <rPh sb="9" eb="10">
      <t>ヨ</t>
    </rPh>
    <rPh sb="12" eb="13">
      <t>オビ</t>
    </rPh>
    <phoneticPr fontId="3"/>
  </si>
  <si>
    <t>Ⅱ　その他の親族世帯</t>
    <rPh sb="4" eb="5">
      <t>タ</t>
    </rPh>
    <rPh sb="6" eb="8">
      <t>シンゾク</t>
    </rPh>
    <rPh sb="8" eb="10">
      <t>セタイ</t>
    </rPh>
    <phoneticPr fontId="3"/>
  </si>
  <si>
    <t xml:space="preserve">(3)
</t>
  </si>
  <si>
    <t xml:space="preserve">(5)
</t>
  </si>
  <si>
    <t xml:space="preserve">(7)
</t>
  </si>
  <si>
    <t xml:space="preserve">(8)
</t>
  </si>
  <si>
    <t xml:space="preserve">(9)
</t>
  </si>
  <si>
    <t xml:space="preserve">(10)
</t>
  </si>
  <si>
    <t xml:space="preserve">(13)
</t>
  </si>
  <si>
    <t>単独</t>
    <rPh sb="0" eb="2">
      <t>タンドク</t>
    </rPh>
    <phoneticPr fontId="3"/>
  </si>
  <si>
    <t>夫婦と子供から成る世帯</t>
    <rPh sb="0" eb="2">
      <t>フウフ</t>
    </rPh>
    <phoneticPr fontId="3"/>
  </si>
  <si>
    <t>男親と子供から成る世帯</t>
    <rPh sb="0" eb="1">
      <t>オトコ</t>
    </rPh>
    <rPh sb="1" eb="2">
      <t>オヤ</t>
    </rPh>
    <phoneticPr fontId="3"/>
  </si>
  <si>
    <t>女親と子供から成る世帯</t>
    <rPh sb="0" eb="1">
      <t>オンナ</t>
    </rPh>
    <rPh sb="1" eb="2">
      <t>オヤ</t>
    </rPh>
    <phoneticPr fontId="3"/>
  </si>
  <si>
    <t>夫婦と両親から成る世帯</t>
    <rPh sb="0" eb="2">
      <t>フウフ</t>
    </rPh>
    <phoneticPr fontId="3"/>
  </si>
  <si>
    <t>夫婦、子供と片親から成る世帯</t>
    <rPh sb="0" eb="2">
      <t>フウフ</t>
    </rPh>
    <rPh sb="3" eb="5">
      <t>コドモ</t>
    </rPh>
    <phoneticPr fontId="3"/>
  </si>
  <si>
    <t>夫婦と他の親族（親、子供を含まない）から成る世帯</t>
    <rPh sb="0" eb="2">
      <t>フウフ</t>
    </rPh>
    <rPh sb="3" eb="4">
      <t>タ</t>
    </rPh>
    <phoneticPr fontId="3"/>
  </si>
  <si>
    <t>夫婦、親と他の親族（子供を含まない）から成る世帯</t>
    <rPh sb="0" eb="2">
      <t>フウフ</t>
    </rPh>
    <rPh sb="3" eb="4">
      <t>オヤ</t>
    </rPh>
    <phoneticPr fontId="3"/>
  </si>
  <si>
    <t>兄弟姉妹のみから成る世帯</t>
    <rPh sb="0" eb="2">
      <t>キョウダイ</t>
    </rPh>
    <rPh sb="2" eb="4">
      <t>シマイ</t>
    </rPh>
    <phoneticPr fontId="3"/>
  </si>
  <si>
    <t>うち65歳以上世帯員がいる世帯</t>
    <rPh sb="4" eb="5">
      <t>サイ</t>
    </rPh>
    <rPh sb="5" eb="7">
      <t>イジョウ</t>
    </rPh>
    <rPh sb="7" eb="10">
      <t>セタイイン</t>
    </rPh>
    <rPh sb="13" eb="15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</si>
  <si>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</si>
  <si>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</si>
  <si>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75歳以上世帯員のいる一般世帯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</si>
  <si>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世帯員数</t>
    <rPh sb="0" eb="3">
      <t>セタイイン</t>
    </rPh>
    <rPh sb="3" eb="4">
      <t>スウ</t>
    </rPh>
    <phoneticPr fontId="3"/>
  </si>
  <si>
    <t>75歳以上世帯人員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</si>
  <si>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85歳以上世帯員のいる一般世帯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</si>
</sst>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81" formatCode="#,##0.00_ "/>
    <numFmt numFmtId="179" formatCode="#,##0.0_ "/>
    <numFmt numFmtId="178" formatCode="#,##0_ "/>
    <numFmt numFmtId="180" formatCode="0.00_ "/>
    <numFmt numFmtId="176" formatCode="0.00_);[Red]\(0.00\)"/>
    <numFmt numFmtId="177" formatCode="0.0_);[Red]\(0.0\)"/>
  </numFmts>
  <fonts count="2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b/>
      <sz val="12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b/>
      <sz val="13"/>
      <color auto="1"/>
      <name val="ＭＳ Ｐゴシック"/>
      <family val="3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b/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13"/>
      <color auto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24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9" fillId="0" borderId="0" xfId="1" applyFont="1">
      <alignment vertical="center"/>
    </xf>
    <xf numFmtId="0" fontId="6" fillId="0" borderId="0" xfId="1" applyFont="1" applyBorder="1">
      <alignment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 justifyLastLine="1"/>
    </xf>
    <xf numFmtId="176" fontId="5" fillId="0" borderId="3" xfId="1" applyNumberFormat="1" applyFont="1" applyBorder="1" applyAlignment="1">
      <alignment horizontal="distributed" vertical="center" justifyLastLine="1"/>
    </xf>
    <xf numFmtId="177" fontId="5" fillId="0" borderId="3" xfId="1" applyNumberFormat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5" fillId="0" borderId="1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7" fillId="0" borderId="4" xfId="1" applyFont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" fillId="0" borderId="0" xfId="1" applyBorder="1">
      <alignment vertical="center"/>
    </xf>
    <xf numFmtId="0" fontId="10" fillId="0" borderId="1" xfId="1" applyFont="1" applyBorder="1" applyAlignment="1">
      <alignment horizontal="center" vertical="center"/>
    </xf>
    <xf numFmtId="178" fontId="10" fillId="0" borderId="0" xfId="1" applyNumberFormat="1" applyFont="1">
      <alignment vertical="center"/>
    </xf>
    <xf numFmtId="176" fontId="10" fillId="0" borderId="16" xfId="1" applyNumberFormat="1" applyFont="1" applyBorder="1" applyAlignment="1">
      <alignment horizontal="right" vertical="center"/>
    </xf>
    <xf numFmtId="177" fontId="10" fillId="0" borderId="16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3" xfId="1" applyFont="1" applyBorder="1">
      <alignment vertical="center"/>
    </xf>
    <xf numFmtId="176" fontId="10" fillId="0" borderId="0" xfId="1" applyNumberFormat="1" applyFont="1" applyAlignment="1">
      <alignment horizontal="right" vertical="center"/>
    </xf>
    <xf numFmtId="177" fontId="10" fillId="0" borderId="0" xfId="1" applyNumberFormat="1" applyFont="1" applyBorder="1" applyAlignment="1">
      <alignment vertical="center"/>
    </xf>
    <xf numFmtId="0" fontId="5" fillId="0" borderId="2" xfId="1" applyFont="1" applyBorder="1" applyAlignment="1">
      <alignment horizontal="distributed" vertical="center" justifyLastLine="1"/>
    </xf>
    <xf numFmtId="178" fontId="10" fillId="0" borderId="0" xfId="1" applyNumberFormat="1" applyFont="1" applyBorder="1">
      <alignment vertical="center"/>
    </xf>
    <xf numFmtId="178" fontId="5" fillId="0" borderId="8" xfId="1" applyNumberFormat="1" applyFont="1" applyBorder="1">
      <alignment vertical="center"/>
    </xf>
    <xf numFmtId="0" fontId="7" fillId="0" borderId="0" xfId="1" applyFont="1" applyBorder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10" xfId="1" applyFont="1" applyBorder="1" applyAlignment="1">
      <alignment horizontal="distributed" vertical="center" justifyLastLine="1"/>
    </xf>
    <xf numFmtId="178" fontId="5" fillId="0" borderId="4" xfId="1" applyNumberFormat="1" applyFont="1" applyBorder="1">
      <alignment vertical="center"/>
    </xf>
    <xf numFmtId="178" fontId="4" fillId="0" borderId="0" xfId="1" applyNumberFormat="1" applyFont="1" applyFill="1" applyBorder="1">
      <alignment vertical="center"/>
    </xf>
    <xf numFmtId="178" fontId="10" fillId="0" borderId="0" xfId="1" applyNumberFormat="1" applyFont="1" applyFill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5" fillId="0" borderId="12" xfId="1" applyFont="1" applyBorder="1" applyAlignment="1">
      <alignment horizontal="distributed" vertical="center" justifyLastLine="1"/>
    </xf>
    <xf numFmtId="178" fontId="1" fillId="0" borderId="0" xfId="1" applyNumberFormat="1" applyAlignment="1">
      <alignment horizontal="center" vertical="center"/>
    </xf>
    <xf numFmtId="178" fontId="1" fillId="0" borderId="0" xfId="1" applyNumberForma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8" fontId="5" fillId="0" borderId="1" xfId="1" applyNumberFormat="1" applyFont="1" applyBorder="1" applyAlignment="1">
      <alignment horizontal="distributed" vertical="center" justifyLastLine="1"/>
    </xf>
    <xf numFmtId="178" fontId="5" fillId="0" borderId="3" xfId="1" applyNumberFormat="1" applyFont="1" applyBorder="1" applyAlignment="1">
      <alignment horizontal="center" vertical="center"/>
    </xf>
    <xf numFmtId="178" fontId="13" fillId="0" borderId="3" xfId="1" applyNumberFormat="1" applyFont="1" applyBorder="1" applyAlignment="1">
      <alignment horizontal="center" vertical="center"/>
    </xf>
    <xf numFmtId="178" fontId="5" fillId="0" borderId="13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distributed" vertical="center" justifyLastLine="1"/>
    </xf>
    <xf numFmtId="178" fontId="5" fillId="0" borderId="20" xfId="1" applyNumberFormat="1" applyFont="1" applyBorder="1">
      <alignment vertical="center"/>
    </xf>
    <xf numFmtId="178" fontId="13" fillId="0" borderId="20" xfId="1" applyNumberFormat="1" applyFont="1" applyFill="1" applyBorder="1">
      <alignment vertical="center"/>
    </xf>
    <xf numFmtId="178" fontId="5" fillId="0" borderId="21" xfId="1" applyNumberFormat="1" applyFont="1" applyBorder="1">
      <alignment vertical="center"/>
    </xf>
    <xf numFmtId="178" fontId="5" fillId="0" borderId="22" xfId="1" applyNumberFormat="1" applyFont="1" applyBorder="1" applyAlignment="1">
      <alignment horizontal="distributed" vertical="center" justifyLastLine="1"/>
    </xf>
    <xf numFmtId="178" fontId="5" fillId="0" borderId="23" xfId="1" applyNumberFormat="1" applyFont="1" applyBorder="1">
      <alignment vertical="center"/>
    </xf>
    <xf numFmtId="178" fontId="13" fillId="0" borderId="23" xfId="1" applyNumberFormat="1" applyFont="1" applyFill="1" applyBorder="1">
      <alignment vertical="center"/>
    </xf>
    <xf numFmtId="178" fontId="5" fillId="0" borderId="24" xfId="1" applyNumberFormat="1" applyFont="1" applyBorder="1">
      <alignment vertical="center"/>
    </xf>
    <xf numFmtId="0" fontId="7" fillId="0" borderId="0" xfId="1" applyFont="1" applyAlignment="1">
      <alignment horizontal="center" vertical="center"/>
    </xf>
    <xf numFmtId="178" fontId="5" fillId="0" borderId="11" xfId="1" applyNumberFormat="1" applyFont="1" applyBorder="1" applyAlignment="1">
      <alignment horizontal="distributed" vertical="center" justifyLastLine="1"/>
    </xf>
    <xf numFmtId="178" fontId="5" fillId="0" borderId="16" xfId="1" applyNumberFormat="1" applyFont="1" applyBorder="1">
      <alignment vertical="center"/>
    </xf>
    <xf numFmtId="178" fontId="13" fillId="0" borderId="16" xfId="1" applyNumberFormat="1" applyFont="1" applyFill="1" applyBorder="1">
      <alignment vertical="center"/>
    </xf>
    <xf numFmtId="178" fontId="5" fillId="0" borderId="0" xfId="1" applyNumberFormat="1" applyFont="1" applyAlignment="1">
      <alignment horizontal="distributed" vertical="center" justifyLastLine="1"/>
    </xf>
    <xf numFmtId="178" fontId="5" fillId="0" borderId="0" xfId="1" applyNumberFormat="1" applyFont="1">
      <alignment vertical="center"/>
    </xf>
    <xf numFmtId="178" fontId="13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178" fontId="5" fillId="0" borderId="3" xfId="1" applyNumberFormat="1" applyFont="1" applyBorder="1">
      <alignment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distributed" vertical="center"/>
    </xf>
    <xf numFmtId="178" fontId="13" fillId="0" borderId="3" xfId="1" applyNumberFormat="1" applyFont="1" applyFill="1" applyBorder="1">
      <alignment vertical="center"/>
    </xf>
    <xf numFmtId="178" fontId="5" fillId="0" borderId="13" xfId="1" applyNumberFormat="1" applyFont="1" applyBorder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>
      <alignment vertical="center"/>
    </xf>
    <xf numFmtId="178" fontId="5" fillId="0" borderId="16" xfId="1" applyNumberFormat="1" applyFont="1" applyFill="1" applyBorder="1" applyAlignment="1">
      <alignment horizontal="right" vertical="center"/>
    </xf>
    <xf numFmtId="179" fontId="5" fillId="0" borderId="16" xfId="1" applyNumberFormat="1" applyFont="1" applyFill="1" applyBorder="1">
      <alignment vertical="center"/>
    </xf>
    <xf numFmtId="178" fontId="4" fillId="0" borderId="0" xfId="1" applyNumberFormat="1" applyFont="1" applyAlignment="1">
      <alignment horizontal="center" vertical="center"/>
    </xf>
    <xf numFmtId="178" fontId="4" fillId="0" borderId="0" xfId="1" applyNumberFormat="1" applyFont="1">
      <alignment vertical="center"/>
    </xf>
    <xf numFmtId="0" fontId="1" fillId="0" borderId="0" xfId="1" applyAlignment="1">
      <alignment vertical="center" wrapText="1"/>
    </xf>
    <xf numFmtId="0" fontId="14" fillId="0" borderId="0" xfId="1" applyFont="1" applyAlignment="1"/>
    <xf numFmtId="178" fontId="9" fillId="0" borderId="0" xfId="1" applyNumberFormat="1" applyFont="1" applyBorder="1">
      <alignment vertical="center"/>
    </xf>
    <xf numFmtId="178" fontId="5" fillId="0" borderId="14" xfId="1" applyNumberFormat="1" applyFont="1" applyBorder="1" applyAlignment="1">
      <alignment horizontal="center" vertical="center"/>
    </xf>
    <xf numFmtId="178" fontId="5" fillId="0" borderId="1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178" fontId="5" fillId="0" borderId="0" xfId="1" applyNumberFormat="1" applyFont="1" applyBorder="1" applyAlignment="1">
      <alignment vertical="center"/>
    </xf>
    <xf numFmtId="178" fontId="5" fillId="0" borderId="0" xfId="1" applyNumberFormat="1" applyFont="1" applyAlignment="1">
      <alignment vertical="center"/>
    </xf>
    <xf numFmtId="178" fontId="5" fillId="0" borderId="4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178" fontId="12" fillId="0" borderId="0" xfId="1" applyNumberFormat="1" applyFont="1" applyBorder="1">
      <alignment vertical="center"/>
    </xf>
    <xf numFmtId="178" fontId="7" fillId="0" borderId="14" xfId="1" applyNumberFormat="1" applyFont="1" applyBorder="1" applyAlignment="1">
      <alignment horizontal="center" vertical="center" justifyLastLine="1"/>
    </xf>
    <xf numFmtId="178" fontId="7" fillId="0" borderId="0" xfId="1" applyNumberFormat="1" applyFont="1" applyBorder="1" applyAlignment="1">
      <alignment horizontal="center" vertical="center" justifyLastLine="1"/>
    </xf>
    <xf numFmtId="178" fontId="7" fillId="0" borderId="15" xfId="1" applyNumberFormat="1" applyFont="1" applyBorder="1" applyAlignment="1">
      <alignment horizontal="center" vertical="center" justifyLastLine="1"/>
    </xf>
    <xf numFmtId="178" fontId="7" fillId="0" borderId="0" xfId="1" applyNumberFormat="1" applyFont="1" applyBorder="1" applyAlignment="1">
      <alignment horizontal="distributed" vertical="center"/>
    </xf>
    <xf numFmtId="178" fontId="7" fillId="0" borderId="0" xfId="1" applyNumberFormat="1" applyFont="1" applyBorder="1" applyAlignment="1">
      <alignment horizontal="left" vertical="center" wrapText="1"/>
    </xf>
    <xf numFmtId="178" fontId="7" fillId="0" borderId="0" xfId="1" applyNumberFormat="1" applyFont="1" applyAlignment="1">
      <alignment horizontal="left" vertical="center"/>
    </xf>
    <xf numFmtId="178" fontId="7" fillId="0" borderId="0" xfId="1" applyNumberFormat="1" applyFont="1" applyAlignment="1">
      <alignment horizontal="left" vertical="center" wrapText="1"/>
    </xf>
    <xf numFmtId="0" fontId="7" fillId="0" borderId="0" xfId="1" applyFont="1" applyAlignment="1"/>
    <xf numFmtId="178" fontId="7" fillId="0" borderId="0" xfId="1" applyNumberFormat="1" applyFont="1">
      <alignment vertical="center"/>
    </xf>
    <xf numFmtId="0" fontId="12" fillId="0" borderId="0" xfId="1" applyFont="1" applyBorder="1">
      <alignment vertical="center"/>
    </xf>
    <xf numFmtId="178" fontId="5" fillId="0" borderId="17" xfId="1" applyNumberFormat="1" applyFont="1" applyBorder="1" applyAlignment="1">
      <alignment horizontal="center" vertical="center"/>
    </xf>
    <xf numFmtId="178" fontId="5" fillId="0" borderId="18" xfId="1" applyNumberFormat="1" applyFont="1" applyBorder="1" applyAlignment="1">
      <alignment horizontal="center" vertical="center"/>
    </xf>
    <xf numFmtId="178" fontId="5" fillId="0" borderId="3" xfId="1" applyNumberFormat="1" applyFont="1" applyBorder="1" applyAlignment="1">
      <alignment vertical="center"/>
    </xf>
    <xf numFmtId="178" fontId="5" fillId="0" borderId="0" xfId="1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178" fontId="10" fillId="0" borderId="10" xfId="1" applyNumberFormat="1" applyFont="1" applyBorder="1" applyAlignment="1">
      <alignment horizontal="distributed" vertical="center" justifyLastLine="1"/>
    </xf>
    <xf numFmtId="178" fontId="5" fillId="0" borderId="25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 justifyLastLine="1"/>
    </xf>
    <xf numFmtId="178" fontId="5" fillId="0" borderId="16" xfId="1" applyNumberFormat="1" applyFont="1" applyBorder="1" applyAlignment="1">
      <alignment horizontal="distributed" vertical="center" justifyLastLine="1"/>
    </xf>
    <xf numFmtId="178" fontId="5" fillId="0" borderId="27" xfId="1" applyNumberFormat="1" applyFont="1" applyBorder="1" applyAlignment="1">
      <alignment horizontal="distributed" vertical="center" justifyLastLine="1"/>
    </xf>
    <xf numFmtId="178" fontId="5" fillId="0" borderId="7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" vertical="center" justifyLastLine="1"/>
    </xf>
    <xf numFmtId="178" fontId="7" fillId="0" borderId="3" xfId="1" applyNumberFormat="1" applyFont="1" applyBorder="1" applyAlignment="1">
      <alignment horizontal="center" vertical="center" justifyLastLine="1"/>
    </xf>
    <xf numFmtId="178" fontId="7" fillId="0" borderId="18" xfId="1" applyNumberFormat="1" applyFont="1" applyBorder="1" applyAlignment="1">
      <alignment horizontal="center" vertical="center" justifyLastLine="1"/>
    </xf>
    <xf numFmtId="178" fontId="7" fillId="0" borderId="3" xfId="1" applyNumberFormat="1" applyFont="1" applyBorder="1" applyAlignment="1">
      <alignment horizontal="distributed" vertical="center"/>
    </xf>
    <xf numFmtId="178" fontId="7" fillId="0" borderId="3" xfId="1" applyNumberFormat="1" applyFont="1" applyBorder="1" applyAlignment="1">
      <alignment horizontal="left" vertical="center" wrapText="1"/>
    </xf>
    <xf numFmtId="178" fontId="7" fillId="0" borderId="3" xfId="1" applyNumberFormat="1" applyFont="1" applyBorder="1" applyAlignment="1">
      <alignment horizontal="left" vertical="center"/>
    </xf>
    <xf numFmtId="178" fontId="5" fillId="0" borderId="19" xfId="1" applyNumberFormat="1" applyFont="1" applyBorder="1" applyAlignment="1">
      <alignment horizontal="distributed" vertical="center" justifyLastLine="1"/>
    </xf>
    <xf numFmtId="178" fontId="8" fillId="0" borderId="10" xfId="1" applyNumberFormat="1" applyFont="1" applyBorder="1" applyAlignment="1">
      <alignment horizontal="center" vertical="center"/>
    </xf>
    <xf numFmtId="178" fontId="5" fillId="0" borderId="16" xfId="1" quotePrefix="1" applyNumberFormat="1" applyFont="1" applyFill="1" applyBorder="1" applyAlignment="1">
      <alignment horizontal="right" vertical="center"/>
    </xf>
    <xf numFmtId="178" fontId="5" fillId="0" borderId="14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horizontal="distributed" vertical="center" wrapText="1" justifyLastLine="1"/>
    </xf>
    <xf numFmtId="178" fontId="5" fillId="0" borderId="27" xfId="1" applyNumberFormat="1" applyFont="1" applyBorder="1" applyAlignment="1">
      <alignment horizontal="distributed" vertical="center" wrapText="1" justifyLastLine="1"/>
    </xf>
    <xf numFmtId="178" fontId="5" fillId="0" borderId="16" xfId="1" applyNumberFormat="1" applyFont="1" applyBorder="1" applyAlignment="1">
      <alignment horizontal="center" vertical="center" wrapText="1"/>
    </xf>
    <xf numFmtId="178" fontId="5" fillId="0" borderId="16" xfId="1" applyNumberFormat="1" applyFont="1" applyFill="1" applyBorder="1" applyAlignment="1">
      <alignment horizontal="center" vertical="center"/>
    </xf>
    <xf numFmtId="178" fontId="7" fillId="0" borderId="26" xfId="1" applyNumberFormat="1" applyFont="1" applyBorder="1" applyAlignment="1">
      <alignment horizontal="center" vertical="center" justifyLastLine="1"/>
    </xf>
    <xf numFmtId="178" fontId="7" fillId="0" borderId="16" xfId="1" applyNumberFormat="1" applyFont="1" applyBorder="1" applyAlignment="1">
      <alignment horizontal="center" vertical="center" justifyLastLine="1"/>
    </xf>
    <xf numFmtId="178" fontId="7" fillId="0" borderId="27" xfId="1" applyNumberFormat="1" applyFont="1" applyBorder="1" applyAlignment="1">
      <alignment horizontal="center" vertical="center" justifyLastLine="1"/>
    </xf>
    <xf numFmtId="178" fontId="5" fillId="0" borderId="28" xfId="1" applyNumberFormat="1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distributed" vertical="center" wrapText="1" justifyLastLine="1"/>
    </xf>
    <xf numFmtId="178" fontId="5" fillId="0" borderId="18" xfId="1" applyNumberFormat="1" applyFont="1" applyBorder="1" applyAlignment="1">
      <alignment horizontal="distributed" vertical="center" wrapText="1" justifyLastLine="1"/>
    </xf>
    <xf numFmtId="178" fontId="5" fillId="0" borderId="0" xfId="1" applyNumberFormat="1" applyFont="1" applyBorder="1" applyAlignment="1">
      <alignment horizontal="center" vertical="center" wrapText="1"/>
    </xf>
    <xf numFmtId="178" fontId="7" fillId="0" borderId="11" xfId="1" applyNumberFormat="1" applyFont="1" applyBorder="1" applyAlignment="1">
      <alignment horizontal="distributed" vertical="center" justifyLastLine="1"/>
    </xf>
    <xf numFmtId="178" fontId="7" fillId="0" borderId="25" xfId="1" applyNumberFormat="1" applyFont="1" applyBorder="1" applyAlignment="1">
      <alignment horizontal="center" vertical="center" justifyLastLine="1"/>
    </xf>
    <xf numFmtId="178" fontId="7" fillId="0" borderId="20" xfId="1" applyNumberFormat="1" applyFont="1" applyBorder="1" applyAlignment="1">
      <alignment horizontal="center" vertical="center" justifyLastLine="1"/>
    </xf>
    <xf numFmtId="178" fontId="7" fillId="0" borderId="6" xfId="1" applyNumberFormat="1" applyFont="1" applyBorder="1" applyAlignment="1">
      <alignment horizontal="center" vertical="center" justifyLastLine="1"/>
    </xf>
    <xf numFmtId="0" fontId="7" fillId="0" borderId="25" xfId="1" applyFont="1" applyBorder="1" applyAlignment="1">
      <alignment horizontal="distributed" vertical="center" justifyLastLine="1"/>
    </xf>
    <xf numFmtId="178" fontId="5" fillId="0" borderId="20" xfId="1" applyNumberFormat="1" applyFont="1" applyBorder="1" applyAlignment="1">
      <alignment horizontal="distributed" vertical="center" justifyLastLine="1"/>
    </xf>
    <xf numFmtId="178" fontId="5" fillId="0" borderId="6" xfId="1" applyNumberFormat="1" applyFont="1" applyBorder="1" applyAlignment="1">
      <alignment horizontal="distributed" vertical="center" justifyLastLine="1"/>
    </xf>
    <xf numFmtId="178" fontId="7" fillId="0" borderId="19" xfId="1" applyNumberFormat="1" applyFont="1" applyBorder="1" applyAlignment="1">
      <alignment horizontal="distributed" vertical="center" justifyLastLine="1"/>
    </xf>
    <xf numFmtId="178" fontId="7" fillId="0" borderId="29" xfId="1" applyNumberFormat="1" applyFont="1" applyBorder="1" applyAlignment="1">
      <alignment horizontal="distributed" vertical="center" justifyLastLine="1"/>
    </xf>
    <xf numFmtId="178" fontId="7" fillId="0" borderId="25" xfId="1" applyNumberFormat="1" applyFont="1" applyBorder="1" applyAlignment="1">
      <alignment horizontal="center" vertical="center" wrapText="1" justifyLastLine="1"/>
    </xf>
    <xf numFmtId="178" fontId="7" fillId="0" borderId="20" xfId="1" applyNumberFormat="1" applyFont="1" applyBorder="1" applyAlignment="1">
      <alignment horizontal="center" vertical="center" wrapText="1" justifyLastLine="1"/>
    </xf>
    <xf numFmtId="178" fontId="7" fillId="0" borderId="6" xfId="1" applyNumberFormat="1" applyFont="1" applyBorder="1" applyAlignment="1">
      <alignment horizontal="center" vertical="center" wrapText="1" justifyLastLine="1"/>
    </xf>
    <xf numFmtId="178" fontId="10" fillId="0" borderId="25" xfId="1" applyNumberFormat="1" applyFont="1" applyBorder="1" applyAlignment="1">
      <alignment horizontal="left" vertical="top" wrapText="1"/>
    </xf>
    <xf numFmtId="178" fontId="5" fillId="0" borderId="20" xfId="1" applyNumberFormat="1" applyFont="1" applyBorder="1" applyAlignment="1">
      <alignment horizontal="distributed" vertical="top" wrapText="1"/>
    </xf>
    <xf numFmtId="178" fontId="5" fillId="0" borderId="6" xfId="1" applyNumberFormat="1" applyFont="1" applyBorder="1" applyAlignment="1">
      <alignment horizontal="distributed" vertical="top" wrapText="1"/>
    </xf>
    <xf numFmtId="178" fontId="5" fillId="0" borderId="0" xfId="1" applyNumberFormat="1" applyFont="1" applyBorder="1" applyAlignment="1">
      <alignment vertical="top" wrapText="1"/>
    </xf>
    <xf numFmtId="178" fontId="5" fillId="0" borderId="11" xfId="1" applyNumberFormat="1" applyFont="1" applyBorder="1" applyAlignment="1">
      <alignment horizontal="center" vertical="center"/>
    </xf>
    <xf numFmtId="178" fontId="5" fillId="0" borderId="19" xfId="1" applyNumberFormat="1" applyFont="1" applyBorder="1" applyAlignment="1">
      <alignment horizontal="center" vertical="center"/>
    </xf>
    <xf numFmtId="178" fontId="7" fillId="0" borderId="2" xfId="1" applyNumberFormat="1" applyFont="1" applyBorder="1" applyAlignment="1">
      <alignment horizontal="distributed" vertical="center" justifyLastLine="1"/>
    </xf>
    <xf numFmtId="178" fontId="5" fillId="0" borderId="25" xfId="1" applyNumberFormat="1" applyFont="1" applyBorder="1" applyAlignment="1">
      <alignment horizontal="distributed" vertical="center" justifyLastLine="1"/>
    </xf>
    <xf numFmtId="178" fontId="7" fillId="0" borderId="12" xfId="1" applyNumberFormat="1" applyFont="1" applyBorder="1" applyAlignment="1">
      <alignment horizontal="distributed" vertical="center" justifyLastLine="1"/>
    </xf>
    <xf numFmtId="180" fontId="5" fillId="0" borderId="0" xfId="1" applyNumberFormat="1" applyFont="1" applyFill="1" applyBorder="1">
      <alignment vertical="center"/>
    </xf>
    <xf numFmtId="180" fontId="5" fillId="0" borderId="4" xfId="1" applyNumberFormat="1" applyFont="1" applyBorder="1">
      <alignment vertical="center"/>
    </xf>
    <xf numFmtId="178" fontId="10" fillId="0" borderId="12" xfId="1" applyNumberFormat="1" applyFont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vertical="center"/>
    </xf>
    <xf numFmtId="178" fontId="5" fillId="0" borderId="26" xfId="1" applyNumberFormat="1" applyFont="1" applyBorder="1" applyAlignment="1">
      <alignment vertical="center" wrapText="1"/>
    </xf>
    <xf numFmtId="178" fontId="5" fillId="0" borderId="27" xfId="1" applyNumberFormat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178" fontId="10" fillId="0" borderId="7" xfId="1" applyNumberFormat="1" applyFont="1" applyBorder="1" applyAlignment="1">
      <alignment horizontal="left" vertical="top" wrapText="1"/>
    </xf>
    <xf numFmtId="178" fontId="5" fillId="0" borderId="16" xfId="1" applyNumberFormat="1" applyFont="1" applyBorder="1" applyAlignment="1">
      <alignment horizontal="distributed" vertical="top" wrapText="1"/>
    </xf>
    <xf numFmtId="178" fontId="5" fillId="0" borderId="27" xfId="1" applyNumberFormat="1" applyFont="1" applyBorder="1" applyAlignment="1">
      <alignment horizontal="distributed" vertical="top" wrapText="1"/>
    </xf>
    <xf numFmtId="178" fontId="10" fillId="0" borderId="2" xfId="1" applyNumberFormat="1" applyFont="1" applyBorder="1" applyAlignment="1">
      <alignment horizontal="distributed" vertical="center" justifyLastLine="1"/>
    </xf>
    <xf numFmtId="178" fontId="5" fillId="0" borderId="17" xfId="1" applyNumberFormat="1" applyFont="1" applyBorder="1" applyAlignment="1">
      <alignment vertical="center" wrapText="1"/>
    </xf>
    <xf numFmtId="178" fontId="5" fillId="0" borderId="3" xfId="1" applyNumberFormat="1" applyFont="1" applyBorder="1" applyAlignment="1">
      <alignment horizontal="distributed" vertical="center" justifyLastLine="1"/>
    </xf>
    <xf numFmtId="178" fontId="5" fillId="0" borderId="18" xfId="1" applyNumberFormat="1" applyFont="1" applyBorder="1" applyAlignment="1">
      <alignment vertical="center" wrapText="1"/>
    </xf>
    <xf numFmtId="178" fontId="5" fillId="0" borderId="30" xfId="1" applyNumberFormat="1" applyFont="1" applyBorder="1" applyAlignment="1">
      <alignment horizontal="center" vertical="center" wrapText="1"/>
    </xf>
    <xf numFmtId="181" fontId="5" fillId="0" borderId="0" xfId="1" applyNumberFormat="1" applyFont="1" applyFill="1" applyBorder="1">
      <alignment vertical="center"/>
    </xf>
    <xf numFmtId="181" fontId="5" fillId="0" borderId="4" xfId="1" applyNumberFormat="1" applyFont="1" applyBorder="1">
      <alignment vertical="center"/>
    </xf>
    <xf numFmtId="178" fontId="10" fillId="0" borderId="28" xfId="1" applyNumberFormat="1" applyFont="1" applyBorder="1" applyAlignment="1">
      <alignment horizontal="left" vertical="top" wrapText="1"/>
    </xf>
    <xf numFmtId="178" fontId="5" fillId="0" borderId="3" xfId="1" applyNumberFormat="1" applyFont="1" applyBorder="1" applyAlignment="1">
      <alignment horizontal="distributed" vertical="top" wrapText="1"/>
    </xf>
    <xf numFmtId="178" fontId="5" fillId="0" borderId="18" xfId="1" applyNumberFormat="1" applyFont="1" applyBorder="1" applyAlignment="1">
      <alignment horizontal="distributed" vertical="top" wrapText="1"/>
    </xf>
    <xf numFmtId="178" fontId="5" fillId="0" borderId="0" xfId="1" applyNumberFormat="1" applyFont="1" applyBorder="1" applyAlignment="1">
      <alignment horizontal="left" vertical="center"/>
    </xf>
    <xf numFmtId="178" fontId="5" fillId="0" borderId="26" xfId="1" applyNumberFormat="1" applyFont="1" applyBorder="1" applyAlignment="1">
      <alignment horizontal="center" vertical="center" wrapText="1"/>
    </xf>
    <xf numFmtId="178" fontId="5" fillId="0" borderId="20" xfId="1" applyNumberFormat="1" applyFont="1" applyBorder="1" applyAlignment="1">
      <alignment horizontal="center" vertical="center" wrapText="1" justifyLastLine="1"/>
    </xf>
    <xf numFmtId="178" fontId="5" fillId="0" borderId="6" xfId="1" applyNumberFormat="1" applyFont="1" applyBorder="1" applyAlignment="1">
      <alignment horizontal="center" vertical="center" wrapText="1" justifyLastLine="1"/>
    </xf>
    <xf numFmtId="178" fontId="5" fillId="0" borderId="7" xfId="1" applyNumberFormat="1" applyFont="1" applyBorder="1" applyAlignment="1">
      <alignment horizontal="center" vertical="center" wrapText="1"/>
    </xf>
    <xf numFmtId="178" fontId="5" fillId="0" borderId="2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center" vertical="top" wrapText="1"/>
    </xf>
    <xf numFmtId="0" fontId="7" fillId="0" borderId="25" xfId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center" vertical="center" wrapText="1"/>
    </xf>
    <xf numFmtId="178" fontId="10" fillId="0" borderId="27" xfId="1" applyNumberFormat="1" applyFont="1" applyBorder="1" applyAlignment="1">
      <alignment horizontal="center" vertical="center" wrapText="1"/>
    </xf>
    <xf numFmtId="178" fontId="10" fillId="0" borderId="0" xfId="1" applyNumberFormat="1" applyFont="1" applyBorder="1" applyAlignment="1">
      <alignment horizontal="center" vertical="top" wrapText="1"/>
    </xf>
    <xf numFmtId="178" fontId="5" fillId="0" borderId="8" xfId="1" applyNumberFormat="1" applyFont="1" applyBorder="1" applyAlignment="1">
      <alignment vertical="center"/>
    </xf>
    <xf numFmtId="178" fontId="5" fillId="0" borderId="0" xfId="1" applyNumberFormat="1" applyFont="1" applyAlignment="1">
      <alignment horizontal="center" vertical="center"/>
    </xf>
    <xf numFmtId="178" fontId="5" fillId="0" borderId="20" xfId="1" applyNumberFormat="1" applyFont="1" applyBorder="1" applyAlignment="1">
      <alignment horizontal="distributed" vertical="top"/>
    </xf>
    <xf numFmtId="178" fontId="5" fillId="0" borderId="6" xfId="1" applyNumberFormat="1" applyFont="1" applyBorder="1" applyAlignment="1">
      <alignment horizontal="distributed" vertical="top"/>
    </xf>
    <xf numFmtId="178" fontId="5" fillId="0" borderId="0" xfId="1" applyNumberFormat="1" applyFont="1" applyAlignment="1">
      <alignment horizontal="center" vertical="center" wrapText="1"/>
    </xf>
    <xf numFmtId="178" fontId="7" fillId="0" borderId="1" xfId="1" applyNumberFormat="1" applyFont="1" applyBorder="1" applyAlignment="1">
      <alignment horizontal="distributed" vertical="center" justifyLastLine="1"/>
    </xf>
    <xf numFmtId="178" fontId="5" fillId="0" borderId="5" xfId="1" applyNumberFormat="1" applyFont="1" applyBorder="1" applyAlignment="1">
      <alignment vertical="top" wrapText="1"/>
    </xf>
    <xf numFmtId="178" fontId="5" fillId="0" borderId="20" xfId="1" applyNumberFormat="1" applyFont="1" applyBorder="1" applyAlignment="1">
      <alignment vertical="top" wrapText="1"/>
    </xf>
    <xf numFmtId="178" fontId="5" fillId="0" borderId="20" xfId="1" applyNumberFormat="1" applyFont="1" applyBorder="1" applyAlignment="1">
      <alignment horizontal="distributed" vertical="center" wrapText="1"/>
    </xf>
    <xf numFmtId="178" fontId="5" fillId="0" borderId="6" xfId="1" applyNumberFormat="1" applyFont="1" applyBorder="1" applyAlignment="1">
      <alignment vertical="top" wrapText="1"/>
    </xf>
    <xf numFmtId="0" fontId="14" fillId="0" borderId="0" xfId="1" applyFont="1" applyAlignment="1">
      <alignment horizontal="right"/>
    </xf>
    <xf numFmtId="178" fontId="5" fillId="0" borderId="26" xfId="1" applyNumberFormat="1" applyFont="1" applyBorder="1" applyAlignment="1">
      <alignment vertical="top" wrapText="1"/>
    </xf>
    <xf numFmtId="178" fontId="5" fillId="0" borderId="16" xfId="1" applyNumberFormat="1" applyFont="1" applyBorder="1" applyAlignment="1">
      <alignment vertical="top" wrapText="1"/>
    </xf>
    <xf numFmtId="178" fontId="5" fillId="0" borderId="16" xfId="1" applyNumberFormat="1" applyFont="1" applyBorder="1" applyAlignment="1">
      <alignment horizontal="distributed" vertical="center" wrapText="1"/>
    </xf>
    <xf numFmtId="178" fontId="5" fillId="0" borderId="27" xfId="1" applyNumberFormat="1" applyFont="1" applyBorder="1" applyAlignment="1">
      <alignment vertical="top" wrapText="1"/>
    </xf>
    <xf numFmtId="178" fontId="4" fillId="0" borderId="0" xfId="1" applyNumberFormat="1" applyFont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Alignment="1">
      <alignment horizontal="center" vertical="center" wrapText="1"/>
    </xf>
    <xf numFmtId="178" fontId="4" fillId="0" borderId="0" xfId="1" applyNumberFormat="1" applyFont="1" applyBorder="1" applyAlignment="1">
      <alignment horizontal="center" vertical="top" wrapText="1"/>
    </xf>
    <xf numFmtId="178" fontId="1" fillId="0" borderId="0" xfId="1" applyNumberFormat="1" applyBorder="1">
      <alignment vertical="center"/>
    </xf>
    <xf numFmtId="178" fontId="4" fillId="0" borderId="0" xfId="1" applyNumberFormat="1" applyFont="1" applyBorder="1" applyAlignment="1">
      <alignment horizontal="center" vertical="center"/>
    </xf>
    <xf numFmtId="178" fontId="1" fillId="0" borderId="0" xfId="1" applyNumberForma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15" fillId="0" borderId="14" xfId="0" applyFont="1" applyBorder="1" applyAlignment="1">
      <alignment horizontal="distributed" vertical="center" wrapText="1" justifyLastLine="1"/>
    </xf>
    <xf numFmtId="0" fontId="15" fillId="0" borderId="15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/>
    </xf>
    <xf numFmtId="0" fontId="15" fillId="0" borderId="0" xfId="0" applyFont="1" applyAlignment="1">
      <alignment horizontal="distributed"/>
    </xf>
    <xf numFmtId="0" fontId="15" fillId="0" borderId="4" xfId="0" applyFont="1" applyBorder="1"/>
    <xf numFmtId="0" fontId="17" fillId="0" borderId="0" xfId="0" applyFont="1"/>
    <xf numFmtId="0" fontId="15" fillId="0" borderId="0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distributed" justifyLastLine="1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distributed"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Border="1" applyAlignment="1">
      <alignment horizontal="distributed"/>
    </xf>
    <xf numFmtId="0" fontId="15" fillId="0" borderId="17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15" fillId="0" borderId="18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justifyLastLine="1"/>
    </xf>
    <xf numFmtId="0" fontId="15" fillId="0" borderId="3" xfId="0" applyFont="1" applyBorder="1" applyAlignment="1">
      <alignment horizontal="distributed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distributed" vertical="center"/>
    </xf>
    <xf numFmtId="0" fontId="15" fillId="2" borderId="3" xfId="0" applyFont="1" applyFill="1" applyBorder="1" applyAlignment="1">
      <alignment horizontal="distributed"/>
    </xf>
    <xf numFmtId="0" fontId="15" fillId="0" borderId="11" xfId="0" applyFont="1" applyBorder="1" applyAlignment="1">
      <alignment horizontal="distributed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27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center" vertical="center"/>
    </xf>
    <xf numFmtId="38" fontId="19" fillId="3" borderId="16" xfId="3" applyFont="1" applyFill="1" applyBorder="1" applyAlignment="1"/>
    <xf numFmtId="38" fontId="19" fillId="0" borderId="16" xfId="3" applyFont="1" applyBorder="1" applyAlignment="1"/>
    <xf numFmtId="38" fontId="19" fillId="0" borderId="16" xfId="3" applyFont="1" applyBorder="1" applyAlignment="1">
      <alignment horizontal="right"/>
    </xf>
    <xf numFmtId="38" fontId="15" fillId="0" borderId="16" xfId="3" applyFont="1" applyBorder="1" applyAlignment="1"/>
    <xf numFmtId="0" fontId="15" fillId="0" borderId="8" xfId="0" applyFont="1" applyBorder="1"/>
    <xf numFmtId="0" fontId="15" fillId="0" borderId="26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center"/>
    </xf>
    <xf numFmtId="38" fontId="15" fillId="3" borderId="16" xfId="3" applyFont="1" applyFill="1" applyBorder="1" applyAlignment="1">
      <alignment horizontal="right"/>
    </xf>
    <xf numFmtId="38" fontId="15" fillId="0" borderId="16" xfId="3" applyFont="1" applyBorder="1" applyAlignment="1">
      <alignment horizontal="right"/>
    </xf>
    <xf numFmtId="0" fontId="15" fillId="0" borderId="19" xfId="0" applyFont="1" applyBorder="1" applyAlignment="1">
      <alignment horizontal="distributed" justifyLastLine="1"/>
    </xf>
    <xf numFmtId="0" fontId="15" fillId="0" borderId="29" xfId="0" applyFont="1" applyBorder="1"/>
    <xf numFmtId="0" fontId="15" fillId="0" borderId="12" xfId="0" applyFont="1" applyBorder="1"/>
    <xf numFmtId="38" fontId="19" fillId="3" borderId="0" xfId="3" applyFont="1" applyFill="1" applyBorder="1" applyAlignment="1"/>
    <xf numFmtId="38" fontId="19" fillId="0" borderId="0" xfId="3" applyFont="1" applyAlignment="1"/>
    <xf numFmtId="38" fontId="19" fillId="0" borderId="0" xfId="3" applyFont="1" applyBorder="1" applyAlignment="1">
      <alignment horizontal="right"/>
    </xf>
    <xf numFmtId="38" fontId="19" fillId="4" borderId="0" xfId="3" applyFont="1" applyFill="1" applyAlignment="1"/>
    <xf numFmtId="38" fontId="15" fillId="0" borderId="0" xfId="3" applyFont="1" applyBorder="1" applyAlignment="1"/>
    <xf numFmtId="0" fontId="15" fillId="0" borderId="14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center"/>
    </xf>
    <xf numFmtId="38" fontId="15" fillId="3" borderId="0" xfId="3" applyFont="1" applyFill="1" applyBorder="1" applyAlignment="1">
      <alignment horizontal="right"/>
    </xf>
    <xf numFmtId="38" fontId="15" fillId="0" borderId="0" xfId="3" applyFont="1" applyBorder="1" applyAlignment="1">
      <alignment horizontal="right"/>
    </xf>
    <xf numFmtId="0" fontId="15" fillId="0" borderId="26" xfId="0" applyFont="1" applyBorder="1" applyAlignment="1">
      <alignment horizontal="distributed" justifyLastLine="1"/>
    </xf>
    <xf numFmtId="0" fontId="15" fillId="0" borderId="27" xfId="0" applyFont="1" applyBorder="1" applyAlignment="1">
      <alignment horizontal="distributed" justifyLastLine="1"/>
    </xf>
    <xf numFmtId="38" fontId="15" fillId="3" borderId="0" xfId="3" applyFont="1" applyFill="1" applyAlignment="1">
      <alignment horizontal="right"/>
    </xf>
    <xf numFmtId="38" fontId="15" fillId="4" borderId="0" xfId="3" applyFont="1" applyFill="1" applyAlignment="1">
      <alignment horizontal="right"/>
    </xf>
    <xf numFmtId="38" fontId="15" fillId="0" borderId="0" xfId="3" applyFont="1" applyAlignment="1">
      <alignment horizontal="right"/>
    </xf>
    <xf numFmtId="38" fontId="15" fillId="4" borderId="0" xfId="3" applyFont="1" applyFill="1" applyBorder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distributed" justifyLastLine="1"/>
    </xf>
    <xf numFmtId="0" fontId="15" fillId="0" borderId="15" xfId="0" applyFont="1" applyBorder="1" applyAlignment="1">
      <alignment horizontal="distributed" justifyLastLine="1"/>
    </xf>
    <xf numFmtId="0" fontId="15" fillId="0" borderId="1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38" fontId="19" fillId="3" borderId="0" xfId="3" applyFont="1" applyFill="1" applyAlignment="1"/>
    <xf numFmtId="0" fontId="15" fillId="0" borderId="0" xfId="0" applyFont="1" applyBorder="1" applyAlignment="1">
      <alignment horizontal="left"/>
    </xf>
    <xf numFmtId="0" fontId="15" fillId="0" borderId="25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2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8255</xdr:colOff>
      <xdr:row>22</xdr:row>
      <xdr:rowOff>166370</xdr:rowOff>
    </xdr:from>
    <xdr:to xmlns:xdr="http://schemas.openxmlformats.org/drawingml/2006/spreadsheetDrawing">
      <xdr:col>8</xdr:col>
      <xdr:colOff>449580</xdr:colOff>
      <xdr:row>23</xdr:row>
      <xdr:rowOff>140970</xdr:rowOff>
    </xdr:to>
    <xdr:sp macro="" textlink="">
      <xdr:nvSpPr>
        <xdr:cNvPr id="3" name="左中かっこ 2"/>
        <xdr:cNvSpPr/>
      </xdr:nvSpPr>
      <xdr:spPr>
        <a:xfrm rot="16200000">
          <a:off x="3463925" y="3566795"/>
          <a:ext cx="890905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3175</xdr:colOff>
      <xdr:row>22</xdr:row>
      <xdr:rowOff>168910</xdr:rowOff>
    </xdr:from>
    <xdr:to xmlns:xdr="http://schemas.openxmlformats.org/drawingml/2006/spreadsheetDrawing">
      <xdr:col>12</xdr:col>
      <xdr:colOff>449580</xdr:colOff>
      <xdr:row>23</xdr:row>
      <xdr:rowOff>144145</xdr:rowOff>
    </xdr:to>
    <xdr:sp macro="" textlink="">
      <xdr:nvSpPr>
        <xdr:cNvPr id="4" name="左中かっこ 3"/>
        <xdr:cNvSpPr/>
      </xdr:nvSpPr>
      <xdr:spPr>
        <a:xfrm rot="16200000">
          <a:off x="5257165" y="3569335"/>
          <a:ext cx="895985" cy="14668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11430</xdr:colOff>
      <xdr:row>60</xdr:row>
      <xdr:rowOff>168910</xdr:rowOff>
    </xdr:from>
    <xdr:to xmlns:xdr="http://schemas.openxmlformats.org/drawingml/2006/spreadsheetDrawing">
      <xdr:col>8</xdr:col>
      <xdr:colOff>449580</xdr:colOff>
      <xdr:row>61</xdr:row>
      <xdr:rowOff>144145</xdr:rowOff>
    </xdr:to>
    <xdr:sp macro="" textlink="">
      <xdr:nvSpPr>
        <xdr:cNvPr id="5" name="左中かっこ 4"/>
        <xdr:cNvSpPr/>
      </xdr:nvSpPr>
      <xdr:spPr>
        <a:xfrm rot="16200000">
          <a:off x="3467100" y="9465310"/>
          <a:ext cx="887730" cy="14668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15240</xdr:colOff>
      <xdr:row>60</xdr:row>
      <xdr:rowOff>163830</xdr:rowOff>
    </xdr:from>
    <xdr:to xmlns:xdr="http://schemas.openxmlformats.org/drawingml/2006/spreadsheetDrawing">
      <xdr:col>12</xdr:col>
      <xdr:colOff>449580</xdr:colOff>
      <xdr:row>61</xdr:row>
      <xdr:rowOff>139065</xdr:rowOff>
    </xdr:to>
    <xdr:sp macro="" textlink="">
      <xdr:nvSpPr>
        <xdr:cNvPr id="6" name="左中かっこ 5"/>
        <xdr:cNvSpPr/>
      </xdr:nvSpPr>
      <xdr:spPr>
        <a:xfrm rot="16200000">
          <a:off x="5269230" y="9460230"/>
          <a:ext cx="883920" cy="14668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82"/>
  <sheetViews>
    <sheetView view="pageBreakPreview" zoomScaleSheetLayoutView="100" workbookViewId="0">
      <selection activeCell="F4" sqref="F4"/>
    </sheetView>
  </sheetViews>
  <sheetFormatPr defaultRowHeight="12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16384" width="9" style="1" customWidth="1"/>
  </cols>
  <sheetData>
    <row r="1" spans="1:28" ht="13.5">
      <c r="A1" s="5" t="s">
        <v>4</v>
      </c>
      <c r="Z1" s="26"/>
      <c r="AA1" s="27" t="s">
        <v>185</v>
      </c>
    </row>
    <row r="3" spans="1:28" s="2" customFormat="1" ht="14.25">
      <c r="A3" s="6" t="s">
        <v>184</v>
      </c>
    </row>
    <row r="4" spans="1:28" s="2" customFormat="1" ht="6" customHeight="1"/>
    <row r="5" spans="1:28" s="2" customFormat="1" ht="13.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6"/>
      <c r="X5" s="26"/>
      <c r="Y5" s="26"/>
      <c r="Z5" s="26"/>
      <c r="AA5" s="27" t="s">
        <v>179</v>
      </c>
    </row>
    <row r="6" spans="1:28" s="2" customFormat="1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7"/>
      <c r="X6" s="27"/>
      <c r="Y6" s="27"/>
      <c r="Z6" s="27"/>
      <c r="AA6" s="27"/>
    </row>
    <row r="7" spans="1:28" ht="13.5" customHeight="1">
      <c r="A7" s="8" t="s">
        <v>17</v>
      </c>
      <c r="B7" s="14" t="s">
        <v>0</v>
      </c>
      <c r="C7" s="19" t="s">
        <v>16</v>
      </c>
      <c r="D7" s="19"/>
      <c r="E7" s="19"/>
      <c r="F7" s="19"/>
      <c r="G7" s="19"/>
      <c r="H7" s="19"/>
      <c r="I7" s="19"/>
      <c r="J7" s="19"/>
      <c r="K7" s="19"/>
      <c r="L7" s="19"/>
      <c r="M7" s="23"/>
      <c r="N7" s="13"/>
      <c r="O7" s="8" t="s">
        <v>23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3"/>
    </row>
    <row r="8" spans="1:28" s="3" customFormat="1" ht="21" customHeight="1">
      <c r="A8" s="9"/>
      <c r="B8" s="15"/>
      <c r="C8" s="20" t="s">
        <v>11</v>
      </c>
      <c r="D8" s="20" t="s">
        <v>27</v>
      </c>
      <c r="E8" s="20" t="s">
        <v>28</v>
      </c>
      <c r="F8" s="21" t="s">
        <v>25</v>
      </c>
      <c r="G8" s="20" t="s">
        <v>9</v>
      </c>
      <c r="H8" s="20" t="s">
        <v>33</v>
      </c>
      <c r="I8" s="20" t="s">
        <v>38</v>
      </c>
      <c r="J8" s="20" t="s">
        <v>35</v>
      </c>
      <c r="K8" s="20" t="s">
        <v>40</v>
      </c>
      <c r="L8" s="20" t="s">
        <v>32</v>
      </c>
      <c r="M8" s="24" t="s">
        <v>41</v>
      </c>
      <c r="N8" s="10"/>
      <c r="O8" s="9" t="s">
        <v>46</v>
      </c>
      <c r="P8" s="20" t="s">
        <v>47</v>
      </c>
      <c r="Q8" s="21" t="s">
        <v>31</v>
      </c>
      <c r="R8" s="20" t="s">
        <v>49</v>
      </c>
      <c r="S8" s="21" t="s">
        <v>50</v>
      </c>
      <c r="T8" s="20" t="s">
        <v>52</v>
      </c>
      <c r="U8" s="20" t="s">
        <v>53</v>
      </c>
      <c r="V8" s="20" t="s">
        <v>55</v>
      </c>
      <c r="W8" s="20" t="s">
        <v>56</v>
      </c>
      <c r="X8" s="20" t="s">
        <v>48</v>
      </c>
      <c r="Y8" s="20" t="s">
        <v>57</v>
      </c>
      <c r="Z8" s="20" t="s">
        <v>59</v>
      </c>
      <c r="AA8" s="28" t="s">
        <v>62</v>
      </c>
    </row>
    <row r="9" spans="1:28" s="3" customFormat="1" ht="6.75" customHeight="1">
      <c r="A9" s="10"/>
      <c r="B9" s="16"/>
      <c r="C9" s="10"/>
      <c r="D9" s="10"/>
      <c r="E9" s="10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22"/>
      <c r="R9" s="10"/>
      <c r="S9" s="22"/>
      <c r="T9" s="10"/>
      <c r="U9" s="10"/>
      <c r="V9" s="10"/>
      <c r="W9" s="10"/>
      <c r="X9" s="10"/>
      <c r="Y9" s="10"/>
      <c r="Z9" s="10"/>
      <c r="AA9" s="29"/>
    </row>
    <row r="10" spans="1:28" s="4" customFormat="1" ht="13.5" customHeight="1">
      <c r="A10" s="11" t="s">
        <v>64</v>
      </c>
      <c r="B10" s="17">
        <f t="shared" ref="B10:B22" si="0">C10+B28</f>
        <v>670</v>
      </c>
      <c r="C10" s="17">
        <f t="shared" ref="C10:C22" si="1">SUM(D10:AA10)</f>
        <v>240</v>
      </c>
      <c r="D10" s="17">
        <v>45</v>
      </c>
      <c r="E10" s="17">
        <v>13</v>
      </c>
      <c r="F10" s="17">
        <v>43</v>
      </c>
      <c r="G10" s="17">
        <v>4</v>
      </c>
      <c r="H10" s="17">
        <v>7</v>
      </c>
      <c r="I10" s="17">
        <v>14</v>
      </c>
      <c r="J10" s="17" t="s">
        <v>24</v>
      </c>
      <c r="K10" s="17">
        <v>2</v>
      </c>
      <c r="L10" s="17">
        <v>14</v>
      </c>
      <c r="M10" s="17">
        <v>17</v>
      </c>
      <c r="N10" s="17"/>
      <c r="O10" s="17" t="s">
        <v>24</v>
      </c>
      <c r="P10" s="17">
        <v>2</v>
      </c>
      <c r="Q10" s="17" t="s">
        <v>180</v>
      </c>
      <c r="R10" s="17">
        <v>7</v>
      </c>
      <c r="S10" s="17">
        <v>2</v>
      </c>
      <c r="T10" s="17">
        <v>2</v>
      </c>
      <c r="U10" s="17">
        <v>7</v>
      </c>
      <c r="V10" s="17">
        <v>19</v>
      </c>
      <c r="W10" s="17">
        <v>4</v>
      </c>
      <c r="X10" s="17">
        <v>1</v>
      </c>
      <c r="Y10" s="17">
        <v>1</v>
      </c>
      <c r="Z10" s="17" t="s">
        <v>24</v>
      </c>
      <c r="AA10" s="17">
        <v>36</v>
      </c>
    </row>
    <row r="11" spans="1:28" s="4" customFormat="1" ht="13.5" customHeight="1">
      <c r="A11" s="11">
        <v>7</v>
      </c>
      <c r="B11" s="17">
        <f t="shared" si="0"/>
        <v>731</v>
      </c>
      <c r="C11" s="17">
        <f t="shared" si="1"/>
        <v>294</v>
      </c>
      <c r="D11" s="17">
        <v>68</v>
      </c>
      <c r="E11" s="17">
        <v>13</v>
      </c>
      <c r="F11" s="17">
        <v>64</v>
      </c>
      <c r="G11" s="17">
        <v>12</v>
      </c>
      <c r="H11" s="17">
        <v>10</v>
      </c>
      <c r="I11" s="17">
        <v>13</v>
      </c>
      <c r="J11" s="17">
        <v>7</v>
      </c>
      <c r="K11" s="17">
        <v>7</v>
      </c>
      <c r="L11" s="17">
        <v>24</v>
      </c>
      <c r="M11" s="17">
        <v>6</v>
      </c>
      <c r="N11" s="17"/>
      <c r="O11" s="17">
        <v>1</v>
      </c>
      <c r="P11" s="17">
        <v>13</v>
      </c>
      <c r="Q11" s="17" t="s">
        <v>180</v>
      </c>
      <c r="R11" s="17">
        <v>1</v>
      </c>
      <c r="S11" s="17">
        <v>1</v>
      </c>
      <c r="T11" s="17">
        <v>7</v>
      </c>
      <c r="U11" s="17">
        <v>4</v>
      </c>
      <c r="V11" s="17">
        <v>15</v>
      </c>
      <c r="W11" s="17">
        <v>4</v>
      </c>
      <c r="X11" s="17">
        <v>1</v>
      </c>
      <c r="Y11" s="17">
        <v>1</v>
      </c>
      <c r="Z11" s="17">
        <v>1</v>
      </c>
      <c r="AA11" s="17">
        <v>21</v>
      </c>
    </row>
    <row r="12" spans="1:28" s="4" customFormat="1" ht="13.5" customHeight="1">
      <c r="A12" s="11">
        <v>12</v>
      </c>
      <c r="B12" s="17">
        <f t="shared" si="0"/>
        <v>638</v>
      </c>
      <c r="C12" s="17">
        <f t="shared" si="1"/>
        <v>299</v>
      </c>
      <c r="D12" s="17">
        <v>56</v>
      </c>
      <c r="E12" s="17">
        <v>8</v>
      </c>
      <c r="F12" s="17">
        <v>74</v>
      </c>
      <c r="G12" s="17">
        <v>8</v>
      </c>
      <c r="H12" s="17">
        <v>16</v>
      </c>
      <c r="I12" s="17">
        <v>8</v>
      </c>
      <c r="J12" s="17">
        <v>11</v>
      </c>
      <c r="K12" s="17">
        <v>4</v>
      </c>
      <c r="L12" s="17">
        <v>12</v>
      </c>
      <c r="M12" s="17">
        <v>10</v>
      </c>
      <c r="N12" s="17"/>
      <c r="O12" s="17">
        <v>2</v>
      </c>
      <c r="P12" s="17" t="s">
        <v>24</v>
      </c>
      <c r="Q12" s="17" t="s">
        <v>180</v>
      </c>
      <c r="R12" s="17">
        <v>7</v>
      </c>
      <c r="S12" s="17" t="s">
        <v>24</v>
      </c>
      <c r="T12" s="17">
        <v>2</v>
      </c>
      <c r="U12" s="17">
        <v>7</v>
      </c>
      <c r="V12" s="17">
        <v>21</v>
      </c>
      <c r="W12" s="17">
        <v>9</v>
      </c>
      <c r="X12" s="17">
        <v>2</v>
      </c>
      <c r="Y12" s="17">
        <v>2</v>
      </c>
      <c r="Z12" s="17">
        <v>4</v>
      </c>
      <c r="AA12" s="17">
        <v>36</v>
      </c>
    </row>
    <row r="13" spans="1:28" s="4" customFormat="1" ht="13.5" customHeight="1">
      <c r="A13" s="11">
        <v>15</v>
      </c>
      <c r="B13" s="17">
        <f t="shared" si="0"/>
        <v>580</v>
      </c>
      <c r="C13" s="17">
        <f t="shared" si="1"/>
        <v>278</v>
      </c>
      <c r="D13" s="17">
        <v>40</v>
      </c>
      <c r="E13" s="17">
        <v>14</v>
      </c>
      <c r="F13" s="17">
        <v>87</v>
      </c>
      <c r="G13" s="17">
        <v>8</v>
      </c>
      <c r="H13" s="17">
        <v>10</v>
      </c>
      <c r="I13" s="17">
        <v>14</v>
      </c>
      <c r="J13" s="17">
        <v>1</v>
      </c>
      <c r="K13" s="17">
        <v>5</v>
      </c>
      <c r="L13" s="17">
        <v>15</v>
      </c>
      <c r="M13" s="17">
        <v>6</v>
      </c>
      <c r="N13" s="17"/>
      <c r="O13" s="17">
        <v>5</v>
      </c>
      <c r="P13" s="17">
        <v>4</v>
      </c>
      <c r="Q13" s="17" t="s">
        <v>180</v>
      </c>
      <c r="R13" s="17">
        <v>10</v>
      </c>
      <c r="S13" s="17">
        <v>5</v>
      </c>
      <c r="T13" s="17">
        <v>1</v>
      </c>
      <c r="U13" s="17">
        <v>14</v>
      </c>
      <c r="V13" s="17">
        <v>10</v>
      </c>
      <c r="W13" s="17" t="s">
        <v>180</v>
      </c>
      <c r="X13" s="17" t="s">
        <v>24</v>
      </c>
      <c r="Y13" s="17">
        <v>1</v>
      </c>
      <c r="Z13" s="17">
        <v>2</v>
      </c>
      <c r="AA13" s="17">
        <v>26</v>
      </c>
    </row>
    <row r="14" spans="1:28" s="4" customFormat="1" ht="13.5" customHeight="1">
      <c r="A14" s="11">
        <v>20</v>
      </c>
      <c r="B14" s="17">
        <f t="shared" si="0"/>
        <v>472</v>
      </c>
      <c r="C14" s="17">
        <f t="shared" si="1"/>
        <v>246</v>
      </c>
      <c r="D14" s="17">
        <v>47</v>
      </c>
      <c r="E14" s="17">
        <v>6</v>
      </c>
      <c r="F14" s="17">
        <v>81</v>
      </c>
      <c r="G14" s="17">
        <v>10</v>
      </c>
      <c r="H14" s="17">
        <v>17</v>
      </c>
      <c r="I14" s="17">
        <v>10</v>
      </c>
      <c r="J14" s="17">
        <v>2</v>
      </c>
      <c r="K14" s="17">
        <v>9</v>
      </c>
      <c r="L14" s="17">
        <v>18</v>
      </c>
      <c r="M14" s="17">
        <v>2</v>
      </c>
      <c r="N14" s="17"/>
      <c r="O14" s="17" t="s">
        <v>180</v>
      </c>
      <c r="P14" s="17">
        <v>4</v>
      </c>
      <c r="Q14" s="17" t="s">
        <v>24</v>
      </c>
      <c r="R14" s="17">
        <v>13</v>
      </c>
      <c r="S14" s="17">
        <v>2</v>
      </c>
      <c r="T14" s="17" t="s">
        <v>180</v>
      </c>
      <c r="U14" s="17" t="s">
        <v>180</v>
      </c>
      <c r="V14" s="17">
        <v>10</v>
      </c>
      <c r="W14" s="17" t="s">
        <v>180</v>
      </c>
      <c r="X14" s="17">
        <v>1</v>
      </c>
      <c r="Y14" s="17" t="s">
        <v>24</v>
      </c>
      <c r="Z14" s="17" t="s">
        <v>24</v>
      </c>
      <c r="AA14" s="17">
        <v>14</v>
      </c>
    </row>
    <row r="15" spans="1:28" s="4" customFormat="1" ht="13.5" customHeight="1">
      <c r="A15" s="11">
        <v>21</v>
      </c>
      <c r="B15" s="17">
        <f t="shared" si="0"/>
        <v>457</v>
      </c>
      <c r="C15" s="17">
        <f t="shared" si="1"/>
        <v>235</v>
      </c>
      <c r="D15" s="17">
        <v>45</v>
      </c>
      <c r="E15" s="17">
        <v>6</v>
      </c>
      <c r="F15" s="17">
        <v>75</v>
      </c>
      <c r="G15" s="17">
        <v>9</v>
      </c>
      <c r="H15" s="17">
        <v>17</v>
      </c>
      <c r="I15" s="17">
        <v>12</v>
      </c>
      <c r="J15" s="17" t="s">
        <v>24</v>
      </c>
      <c r="K15" s="17">
        <v>9</v>
      </c>
      <c r="L15" s="17">
        <v>15</v>
      </c>
      <c r="M15" s="17">
        <v>2</v>
      </c>
      <c r="N15" s="17"/>
      <c r="O15" s="17" t="s">
        <v>24</v>
      </c>
      <c r="P15" s="17">
        <v>4</v>
      </c>
      <c r="Q15" s="17" t="s">
        <v>24</v>
      </c>
      <c r="R15" s="17">
        <v>13</v>
      </c>
      <c r="S15" s="17">
        <v>2</v>
      </c>
      <c r="T15" s="17" t="s">
        <v>24</v>
      </c>
      <c r="U15" s="17" t="s">
        <v>24</v>
      </c>
      <c r="V15" s="17">
        <v>10</v>
      </c>
      <c r="W15" s="17" t="s">
        <v>24</v>
      </c>
      <c r="X15" s="17">
        <v>1</v>
      </c>
      <c r="Y15" s="17" t="s">
        <v>24</v>
      </c>
      <c r="Z15" s="17" t="s">
        <v>24</v>
      </c>
      <c r="AA15" s="17">
        <v>15</v>
      </c>
      <c r="AB15" s="30" t="s">
        <v>181</v>
      </c>
    </row>
    <row r="16" spans="1:28" s="4" customFormat="1" ht="13.5" customHeight="1">
      <c r="A16" s="11">
        <v>22</v>
      </c>
      <c r="B16" s="17">
        <f t="shared" si="0"/>
        <v>541</v>
      </c>
      <c r="C16" s="17">
        <f t="shared" si="1"/>
        <v>276</v>
      </c>
      <c r="D16" s="17">
        <v>61</v>
      </c>
      <c r="E16" s="17">
        <v>3</v>
      </c>
      <c r="F16" s="17">
        <v>83</v>
      </c>
      <c r="G16" s="17">
        <v>15</v>
      </c>
      <c r="H16" s="17">
        <v>12</v>
      </c>
      <c r="I16" s="17">
        <v>25</v>
      </c>
      <c r="J16" s="17">
        <v>1</v>
      </c>
      <c r="K16" s="17">
        <v>4</v>
      </c>
      <c r="L16" s="17">
        <v>14</v>
      </c>
      <c r="M16" s="17">
        <v>5</v>
      </c>
      <c r="N16" s="17"/>
      <c r="O16" s="17" t="s">
        <v>24</v>
      </c>
      <c r="P16" s="17">
        <v>4</v>
      </c>
      <c r="Q16" s="17" t="s">
        <v>24</v>
      </c>
      <c r="R16" s="17">
        <v>9</v>
      </c>
      <c r="S16" s="17">
        <v>5</v>
      </c>
      <c r="T16" s="17" t="s">
        <v>24</v>
      </c>
      <c r="U16" s="17" t="s">
        <v>24</v>
      </c>
      <c r="V16" s="17">
        <v>10</v>
      </c>
      <c r="W16" s="17" t="s">
        <v>24</v>
      </c>
      <c r="X16" s="17">
        <v>5</v>
      </c>
      <c r="Y16" s="17" t="s">
        <v>24</v>
      </c>
      <c r="Z16" s="17">
        <v>1</v>
      </c>
      <c r="AA16" s="17">
        <v>19</v>
      </c>
    </row>
    <row r="17" spans="1:27" s="4" customFormat="1" ht="13.5" customHeight="1">
      <c r="A17" s="11">
        <v>23</v>
      </c>
      <c r="B17" s="17">
        <f t="shared" si="0"/>
        <v>494</v>
      </c>
      <c r="C17" s="17">
        <f t="shared" si="1"/>
        <v>263</v>
      </c>
      <c r="D17" s="17">
        <v>46</v>
      </c>
      <c r="E17" s="17">
        <v>8</v>
      </c>
      <c r="F17" s="17">
        <v>112</v>
      </c>
      <c r="G17" s="17">
        <v>12</v>
      </c>
      <c r="H17" s="17">
        <v>3</v>
      </c>
      <c r="I17" s="17">
        <v>10</v>
      </c>
      <c r="J17" s="17">
        <v>2</v>
      </c>
      <c r="K17" s="17">
        <v>1</v>
      </c>
      <c r="L17" s="17">
        <v>12</v>
      </c>
      <c r="M17" s="17">
        <v>2</v>
      </c>
      <c r="N17" s="17"/>
      <c r="O17" s="17" t="s">
        <v>24</v>
      </c>
      <c r="P17" s="17">
        <v>2</v>
      </c>
      <c r="Q17" s="17" t="s">
        <v>24</v>
      </c>
      <c r="R17" s="17">
        <v>5</v>
      </c>
      <c r="S17" s="17">
        <v>1</v>
      </c>
      <c r="T17" s="17" t="s">
        <v>24</v>
      </c>
      <c r="U17" s="17" t="s">
        <v>24</v>
      </c>
      <c r="V17" s="17">
        <v>40</v>
      </c>
      <c r="W17" s="17" t="s">
        <v>24</v>
      </c>
      <c r="X17" s="17" t="s">
        <v>24</v>
      </c>
      <c r="Y17" s="17" t="s">
        <v>24</v>
      </c>
      <c r="Z17" s="17" t="s">
        <v>24</v>
      </c>
      <c r="AA17" s="17">
        <v>7</v>
      </c>
    </row>
    <row r="18" spans="1:27" s="4" customFormat="1" ht="13.5" customHeight="1">
      <c r="A18" s="11">
        <v>24</v>
      </c>
      <c r="B18" s="17">
        <f t="shared" si="0"/>
        <v>505</v>
      </c>
      <c r="C18" s="17">
        <f t="shared" si="1"/>
        <v>205</v>
      </c>
      <c r="D18" s="17">
        <v>19</v>
      </c>
      <c r="E18" s="17">
        <v>2</v>
      </c>
      <c r="F18" s="17">
        <v>57</v>
      </c>
      <c r="G18" s="17">
        <v>16</v>
      </c>
      <c r="H18" s="17">
        <v>8</v>
      </c>
      <c r="I18" s="17">
        <v>7</v>
      </c>
      <c r="J18" s="17" t="s">
        <v>24</v>
      </c>
      <c r="K18" s="17">
        <v>9</v>
      </c>
      <c r="L18" s="17">
        <v>27</v>
      </c>
      <c r="M18" s="17">
        <v>2</v>
      </c>
      <c r="N18" s="17"/>
      <c r="O18" s="17" t="s">
        <v>24</v>
      </c>
      <c r="P18" s="17" t="s">
        <v>24</v>
      </c>
      <c r="Q18" s="17" t="s">
        <v>24</v>
      </c>
      <c r="R18" s="17">
        <v>16</v>
      </c>
      <c r="S18" s="17">
        <v>2</v>
      </c>
      <c r="T18" s="17" t="s">
        <v>24</v>
      </c>
      <c r="U18" s="17" t="s">
        <v>24</v>
      </c>
      <c r="V18" s="17">
        <v>23</v>
      </c>
      <c r="W18" s="17" t="s">
        <v>24</v>
      </c>
      <c r="X18" s="17">
        <v>1</v>
      </c>
      <c r="Y18" s="17">
        <v>7</v>
      </c>
      <c r="Z18" s="17" t="s">
        <v>24</v>
      </c>
      <c r="AA18" s="17">
        <v>9</v>
      </c>
    </row>
    <row r="19" spans="1:27" s="4" customFormat="1" ht="13.5" customHeight="1">
      <c r="A19" s="11">
        <v>25</v>
      </c>
      <c r="B19" s="17">
        <f t="shared" si="0"/>
        <v>522</v>
      </c>
      <c r="C19" s="17">
        <f t="shared" si="1"/>
        <v>240</v>
      </c>
      <c r="D19" s="17">
        <v>31</v>
      </c>
      <c r="E19" s="17">
        <v>7</v>
      </c>
      <c r="F19" s="17">
        <v>100</v>
      </c>
      <c r="G19" s="17">
        <v>8</v>
      </c>
      <c r="H19" s="17">
        <v>10</v>
      </c>
      <c r="I19" s="17">
        <v>9</v>
      </c>
      <c r="J19" s="17">
        <v>1</v>
      </c>
      <c r="K19" s="17">
        <v>6</v>
      </c>
      <c r="L19" s="17">
        <v>26</v>
      </c>
      <c r="M19" s="17">
        <v>5</v>
      </c>
      <c r="N19" s="17"/>
      <c r="O19" s="17" t="s">
        <v>24</v>
      </c>
      <c r="P19" s="17">
        <v>2</v>
      </c>
      <c r="Q19" s="17" t="s">
        <v>24</v>
      </c>
      <c r="R19" s="17">
        <v>6</v>
      </c>
      <c r="S19" s="17" t="s">
        <v>24</v>
      </c>
      <c r="T19" s="17" t="s">
        <v>24</v>
      </c>
      <c r="U19" s="17" t="s">
        <v>24</v>
      </c>
      <c r="V19" s="17">
        <v>23</v>
      </c>
      <c r="W19" s="17" t="s">
        <v>24</v>
      </c>
      <c r="X19" s="17">
        <v>1</v>
      </c>
      <c r="Y19" s="17" t="s">
        <v>24</v>
      </c>
      <c r="Z19" s="17" t="s">
        <v>24</v>
      </c>
      <c r="AA19" s="17">
        <v>5</v>
      </c>
    </row>
    <row r="20" spans="1:27" s="4" customFormat="1" ht="13.5" customHeight="1">
      <c r="A20" s="11">
        <v>26</v>
      </c>
      <c r="B20" s="17">
        <f t="shared" si="0"/>
        <v>574</v>
      </c>
      <c r="C20" s="17">
        <f t="shared" si="1"/>
        <v>263</v>
      </c>
      <c r="D20" s="17">
        <v>38</v>
      </c>
      <c r="E20" s="17">
        <v>6</v>
      </c>
      <c r="F20" s="17">
        <v>115</v>
      </c>
      <c r="G20" s="17">
        <v>14</v>
      </c>
      <c r="H20" s="17">
        <v>5</v>
      </c>
      <c r="I20" s="17">
        <v>7</v>
      </c>
      <c r="J20" s="17">
        <v>1</v>
      </c>
      <c r="K20" s="17">
        <v>3</v>
      </c>
      <c r="L20" s="17">
        <v>21</v>
      </c>
      <c r="M20" s="17">
        <v>5</v>
      </c>
      <c r="N20" s="17"/>
      <c r="O20" s="17" t="s">
        <v>24</v>
      </c>
      <c r="P20" s="17" t="s">
        <v>24</v>
      </c>
      <c r="Q20" s="17">
        <v>5</v>
      </c>
      <c r="R20" s="17">
        <v>4</v>
      </c>
      <c r="S20" s="17">
        <v>1</v>
      </c>
      <c r="T20" s="17" t="s">
        <v>24</v>
      </c>
      <c r="U20" s="17" t="s">
        <v>24</v>
      </c>
      <c r="V20" s="17">
        <v>21</v>
      </c>
      <c r="W20" s="17" t="s">
        <v>24</v>
      </c>
      <c r="X20" s="17">
        <v>1</v>
      </c>
      <c r="Y20" s="17">
        <v>6</v>
      </c>
      <c r="Z20" s="17">
        <v>1</v>
      </c>
      <c r="AA20" s="17">
        <v>9</v>
      </c>
    </row>
    <row r="21" spans="1:27" s="4" customFormat="1" ht="13.5" customHeight="1">
      <c r="A21" s="11">
        <v>27</v>
      </c>
      <c r="B21" s="17">
        <f t="shared" si="0"/>
        <v>515</v>
      </c>
      <c r="C21" s="17">
        <f t="shared" si="1"/>
        <v>263</v>
      </c>
      <c r="D21" s="17">
        <v>28</v>
      </c>
      <c r="E21" s="17">
        <v>7</v>
      </c>
      <c r="F21" s="17">
        <v>94</v>
      </c>
      <c r="G21" s="17">
        <v>15</v>
      </c>
      <c r="H21" s="17">
        <v>11</v>
      </c>
      <c r="I21" s="17">
        <v>16</v>
      </c>
      <c r="J21" s="17">
        <v>5</v>
      </c>
      <c r="K21" s="17">
        <v>4</v>
      </c>
      <c r="L21" s="17">
        <v>25</v>
      </c>
      <c r="M21" s="17">
        <v>14</v>
      </c>
      <c r="N21" s="17"/>
      <c r="O21" s="17" t="s">
        <v>24</v>
      </c>
      <c r="P21" s="17">
        <v>1</v>
      </c>
      <c r="Q21" s="17">
        <v>4</v>
      </c>
      <c r="R21" s="17">
        <v>3</v>
      </c>
      <c r="S21" s="17" t="s">
        <v>24</v>
      </c>
      <c r="T21" s="17" t="s">
        <v>24</v>
      </c>
      <c r="U21" s="17" t="s">
        <v>24</v>
      </c>
      <c r="V21" s="17">
        <v>28</v>
      </c>
      <c r="W21" s="17" t="s">
        <v>24</v>
      </c>
      <c r="X21" s="17">
        <v>1</v>
      </c>
      <c r="Y21" s="17">
        <v>1</v>
      </c>
      <c r="Z21" s="17">
        <v>1</v>
      </c>
      <c r="AA21" s="17">
        <v>5</v>
      </c>
    </row>
    <row r="22" spans="1:27" s="4" customFormat="1" ht="13.5" customHeight="1">
      <c r="A22" s="11">
        <v>28</v>
      </c>
      <c r="B22" s="17">
        <f t="shared" si="0"/>
        <v>510</v>
      </c>
      <c r="C22" s="17">
        <f t="shared" si="1"/>
        <v>255</v>
      </c>
      <c r="D22" s="17">
        <v>36</v>
      </c>
      <c r="E22" s="17">
        <v>4</v>
      </c>
      <c r="F22" s="17">
        <v>102</v>
      </c>
      <c r="G22" s="17">
        <v>8</v>
      </c>
      <c r="H22" s="17">
        <v>9</v>
      </c>
      <c r="I22" s="17">
        <v>7</v>
      </c>
      <c r="J22" s="17">
        <v>1</v>
      </c>
      <c r="K22" s="17">
        <v>4</v>
      </c>
      <c r="L22" s="17">
        <v>26</v>
      </c>
      <c r="M22" s="17">
        <v>9</v>
      </c>
      <c r="N22" s="17"/>
      <c r="O22" s="17" t="s">
        <v>24</v>
      </c>
      <c r="P22" s="17" t="s">
        <v>24</v>
      </c>
      <c r="Q22" s="17">
        <v>1</v>
      </c>
      <c r="R22" s="17">
        <v>5</v>
      </c>
      <c r="S22" s="17">
        <v>4</v>
      </c>
      <c r="T22" s="17" t="s">
        <v>24</v>
      </c>
      <c r="U22" s="17" t="s">
        <v>24</v>
      </c>
      <c r="V22" s="17">
        <v>26</v>
      </c>
      <c r="W22" s="17" t="s">
        <v>24</v>
      </c>
      <c r="X22" s="17">
        <v>1</v>
      </c>
      <c r="Y22" s="17" t="s">
        <v>24</v>
      </c>
      <c r="Z22" s="17">
        <v>2</v>
      </c>
      <c r="AA22" s="17">
        <v>10</v>
      </c>
    </row>
    <row r="23" spans="1:27" s="4" customFormat="1" ht="6.75" customHeight="1">
      <c r="A23" s="12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1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>
      <c r="A25" s="8" t="s">
        <v>17</v>
      </c>
      <c r="B25" s="19" t="s">
        <v>16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3"/>
      <c r="N25" s="13"/>
      <c r="O25" s="8" t="s">
        <v>22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3"/>
    </row>
    <row r="26" spans="1:27" s="3" customFormat="1" ht="21" customHeight="1">
      <c r="A26" s="9"/>
      <c r="B26" s="20" t="s">
        <v>36</v>
      </c>
      <c r="C26" s="20" t="s">
        <v>67</v>
      </c>
      <c r="D26" s="20" t="s">
        <v>6</v>
      </c>
      <c r="E26" s="20" t="s">
        <v>69</v>
      </c>
      <c r="F26" s="20" t="s">
        <v>71</v>
      </c>
      <c r="G26" s="20" t="s">
        <v>51</v>
      </c>
      <c r="H26" s="20" t="s">
        <v>72</v>
      </c>
      <c r="I26" s="20" t="s">
        <v>74</v>
      </c>
      <c r="J26" s="20" t="s">
        <v>76</v>
      </c>
      <c r="K26" s="20" t="s">
        <v>20</v>
      </c>
      <c r="L26" s="20" t="s">
        <v>13</v>
      </c>
      <c r="M26" s="24" t="s">
        <v>77</v>
      </c>
      <c r="N26" s="10"/>
      <c r="O26" s="9" t="s">
        <v>78</v>
      </c>
      <c r="P26" s="21" t="s">
        <v>5</v>
      </c>
      <c r="Q26" s="20" t="s">
        <v>10</v>
      </c>
      <c r="R26" s="20" t="s">
        <v>45</v>
      </c>
      <c r="S26" s="20" t="s">
        <v>75</v>
      </c>
      <c r="T26" s="20" t="s">
        <v>1</v>
      </c>
      <c r="U26" s="20" t="s">
        <v>3</v>
      </c>
      <c r="V26" s="20" t="s">
        <v>79</v>
      </c>
      <c r="W26" s="20" t="s">
        <v>29</v>
      </c>
      <c r="X26" s="20" t="s">
        <v>81</v>
      </c>
      <c r="Y26" s="20" t="s">
        <v>83</v>
      </c>
      <c r="Z26" s="20" t="s">
        <v>12</v>
      </c>
      <c r="AA26" s="28" t="s">
        <v>43</v>
      </c>
    </row>
    <row r="27" spans="1:27" s="3" customFormat="1" ht="6.75" customHeight="1">
      <c r="A27" s="10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9"/>
    </row>
    <row r="28" spans="1:27" s="4" customFormat="1" ht="13.5" customHeight="1">
      <c r="A28" s="11" t="s">
        <v>64</v>
      </c>
      <c r="B28" s="17">
        <f t="shared" ref="B28:B40" si="2">SUM(C28:AA28)</f>
        <v>430</v>
      </c>
      <c r="C28" s="17">
        <v>2</v>
      </c>
      <c r="D28" s="17">
        <v>17</v>
      </c>
      <c r="E28" s="17">
        <v>106</v>
      </c>
      <c r="F28" s="17">
        <v>1</v>
      </c>
      <c r="G28" s="17">
        <v>4</v>
      </c>
      <c r="H28" s="17">
        <v>5</v>
      </c>
      <c r="I28" s="17">
        <v>4</v>
      </c>
      <c r="J28" s="17">
        <v>3</v>
      </c>
      <c r="K28" s="17">
        <v>6</v>
      </c>
      <c r="L28" s="17">
        <v>47</v>
      </c>
      <c r="M28" s="17">
        <v>31</v>
      </c>
      <c r="N28" s="17"/>
      <c r="O28" s="17">
        <v>82</v>
      </c>
      <c r="P28" s="17">
        <v>78</v>
      </c>
      <c r="Q28" s="17" t="s">
        <v>24</v>
      </c>
      <c r="R28" s="17">
        <v>8</v>
      </c>
      <c r="S28" s="17">
        <v>4</v>
      </c>
      <c r="T28" s="17">
        <v>5</v>
      </c>
      <c r="U28" s="17" t="s">
        <v>24</v>
      </c>
      <c r="V28" s="17" t="s">
        <v>24</v>
      </c>
      <c r="W28" s="17">
        <v>1</v>
      </c>
      <c r="X28" s="17" t="s">
        <v>24</v>
      </c>
      <c r="Y28" s="17">
        <v>15</v>
      </c>
      <c r="Z28" s="17">
        <v>10</v>
      </c>
      <c r="AA28" s="17">
        <v>1</v>
      </c>
    </row>
    <row r="29" spans="1:27" s="4" customFormat="1" ht="13.5" customHeight="1">
      <c r="A29" s="11">
        <v>7</v>
      </c>
      <c r="B29" s="17">
        <f t="shared" si="2"/>
        <v>437</v>
      </c>
      <c r="C29" s="17">
        <v>18</v>
      </c>
      <c r="D29" s="17">
        <v>8</v>
      </c>
      <c r="E29" s="17">
        <v>99</v>
      </c>
      <c r="F29" s="17">
        <v>2</v>
      </c>
      <c r="G29" s="17">
        <v>5</v>
      </c>
      <c r="H29" s="17">
        <v>8</v>
      </c>
      <c r="I29" s="17">
        <v>10</v>
      </c>
      <c r="J29" s="17">
        <v>2</v>
      </c>
      <c r="K29" s="17">
        <v>2</v>
      </c>
      <c r="L29" s="17">
        <v>42</v>
      </c>
      <c r="M29" s="17">
        <v>49</v>
      </c>
      <c r="N29" s="17"/>
      <c r="O29" s="17">
        <v>103</v>
      </c>
      <c r="P29" s="17">
        <v>52</v>
      </c>
      <c r="Q29" s="17" t="s">
        <v>24</v>
      </c>
      <c r="R29" s="17">
        <v>4</v>
      </c>
      <c r="S29" s="17">
        <v>5</v>
      </c>
      <c r="T29" s="17" t="s">
        <v>24</v>
      </c>
      <c r="U29" s="17">
        <v>5</v>
      </c>
      <c r="V29" s="17" t="s">
        <v>24</v>
      </c>
      <c r="W29" s="17" t="s">
        <v>24</v>
      </c>
      <c r="X29" s="17" t="s">
        <v>24</v>
      </c>
      <c r="Y29" s="17">
        <v>15</v>
      </c>
      <c r="Z29" s="17">
        <v>4</v>
      </c>
      <c r="AA29" s="17">
        <v>4</v>
      </c>
    </row>
    <row r="30" spans="1:27" s="4" customFormat="1" ht="13.5" customHeight="1">
      <c r="A30" s="11">
        <v>12</v>
      </c>
      <c r="B30" s="17">
        <f t="shared" si="2"/>
        <v>339</v>
      </c>
      <c r="C30" s="17">
        <v>12</v>
      </c>
      <c r="D30" s="17">
        <v>7</v>
      </c>
      <c r="E30" s="17">
        <v>112</v>
      </c>
      <c r="F30" s="17">
        <v>4</v>
      </c>
      <c r="G30" s="17">
        <v>3</v>
      </c>
      <c r="H30" s="17">
        <v>11</v>
      </c>
      <c r="I30" s="17">
        <v>4</v>
      </c>
      <c r="J30" s="17">
        <v>5</v>
      </c>
      <c r="K30" s="17">
        <v>9</v>
      </c>
      <c r="L30" s="17">
        <v>31</v>
      </c>
      <c r="M30" s="17">
        <v>21</v>
      </c>
      <c r="N30" s="17"/>
      <c r="O30" s="17">
        <v>62</v>
      </c>
      <c r="P30" s="17">
        <v>35</v>
      </c>
      <c r="Q30" s="17" t="s">
        <v>24</v>
      </c>
      <c r="R30" s="17">
        <v>2</v>
      </c>
      <c r="S30" s="17">
        <v>2</v>
      </c>
      <c r="T30" s="17" t="s">
        <v>24</v>
      </c>
      <c r="U30" s="17" t="s">
        <v>24</v>
      </c>
      <c r="V30" s="17" t="s">
        <v>24</v>
      </c>
      <c r="W30" s="17">
        <v>4</v>
      </c>
      <c r="X30" s="17" t="s">
        <v>24</v>
      </c>
      <c r="Y30" s="17">
        <v>8</v>
      </c>
      <c r="Z30" s="17">
        <v>5</v>
      </c>
      <c r="AA30" s="17">
        <v>2</v>
      </c>
    </row>
    <row r="31" spans="1:27" s="4" customFormat="1" ht="13.5" customHeight="1">
      <c r="A31" s="11">
        <v>15</v>
      </c>
      <c r="B31" s="17">
        <f t="shared" si="2"/>
        <v>302</v>
      </c>
      <c r="C31" s="17">
        <v>7</v>
      </c>
      <c r="D31" s="17">
        <v>5</v>
      </c>
      <c r="E31" s="17">
        <v>109</v>
      </c>
      <c r="F31" s="17">
        <v>6</v>
      </c>
      <c r="G31" s="17">
        <v>6</v>
      </c>
      <c r="H31" s="17">
        <v>6</v>
      </c>
      <c r="I31" s="17">
        <v>9</v>
      </c>
      <c r="J31" s="17">
        <v>7</v>
      </c>
      <c r="K31" s="17">
        <v>6</v>
      </c>
      <c r="L31" s="17">
        <v>21</v>
      </c>
      <c r="M31" s="17">
        <v>23</v>
      </c>
      <c r="N31" s="17"/>
      <c r="O31" s="17">
        <v>43</v>
      </c>
      <c r="P31" s="17">
        <v>29</v>
      </c>
      <c r="Q31" s="17">
        <v>1</v>
      </c>
      <c r="R31" s="17">
        <v>2</v>
      </c>
      <c r="S31" s="17">
        <v>6</v>
      </c>
      <c r="T31" s="17" t="s">
        <v>24</v>
      </c>
      <c r="U31" s="17">
        <v>1</v>
      </c>
      <c r="V31" s="17">
        <v>2</v>
      </c>
      <c r="W31" s="17" t="s">
        <v>24</v>
      </c>
      <c r="X31" s="17">
        <v>1</v>
      </c>
      <c r="Y31" s="17">
        <v>7</v>
      </c>
      <c r="Z31" s="17">
        <v>4</v>
      </c>
      <c r="AA31" s="17">
        <v>1</v>
      </c>
    </row>
    <row r="32" spans="1:27" s="4" customFormat="1" ht="13.5" customHeight="1">
      <c r="A32" s="11">
        <v>20</v>
      </c>
      <c r="B32" s="17">
        <f t="shared" si="2"/>
        <v>226</v>
      </c>
      <c r="C32" s="17">
        <v>10</v>
      </c>
      <c r="D32" s="17">
        <v>4</v>
      </c>
      <c r="E32" s="17">
        <v>75</v>
      </c>
      <c r="F32" s="17">
        <v>1</v>
      </c>
      <c r="G32" s="17">
        <v>7</v>
      </c>
      <c r="H32" s="17">
        <v>5</v>
      </c>
      <c r="I32" s="17">
        <v>5</v>
      </c>
      <c r="J32" s="17">
        <v>2</v>
      </c>
      <c r="K32" s="17">
        <v>1</v>
      </c>
      <c r="L32" s="17">
        <v>22</v>
      </c>
      <c r="M32" s="17">
        <v>9</v>
      </c>
      <c r="N32" s="17"/>
      <c r="O32" s="17">
        <v>40</v>
      </c>
      <c r="P32" s="17">
        <v>16</v>
      </c>
      <c r="Q32" s="17" t="s">
        <v>24</v>
      </c>
      <c r="R32" s="17">
        <v>2</v>
      </c>
      <c r="S32" s="17">
        <v>2</v>
      </c>
      <c r="T32" s="17" t="s">
        <v>24</v>
      </c>
      <c r="U32" s="17">
        <v>1</v>
      </c>
      <c r="V32" s="17">
        <v>2</v>
      </c>
      <c r="W32" s="17">
        <v>2</v>
      </c>
      <c r="X32" s="17">
        <v>2</v>
      </c>
      <c r="Y32" s="17">
        <v>7</v>
      </c>
      <c r="Z32" s="17">
        <v>7</v>
      </c>
      <c r="AA32" s="17">
        <v>4</v>
      </c>
    </row>
    <row r="33" spans="1:27" s="4" customFormat="1" ht="13.5" customHeight="1">
      <c r="A33" s="11">
        <v>21</v>
      </c>
      <c r="B33" s="17">
        <f t="shared" si="2"/>
        <v>222</v>
      </c>
      <c r="C33" s="17">
        <v>10</v>
      </c>
      <c r="D33" s="17">
        <v>4</v>
      </c>
      <c r="E33" s="17">
        <v>75</v>
      </c>
      <c r="F33" s="17">
        <v>1</v>
      </c>
      <c r="G33" s="17">
        <v>7</v>
      </c>
      <c r="H33" s="17">
        <v>5</v>
      </c>
      <c r="I33" s="17">
        <v>5</v>
      </c>
      <c r="J33" s="17">
        <v>2</v>
      </c>
      <c r="K33" s="17">
        <v>1</v>
      </c>
      <c r="L33" s="17">
        <v>22</v>
      </c>
      <c r="M33" s="17">
        <v>9</v>
      </c>
      <c r="N33" s="17"/>
      <c r="O33" s="17">
        <v>40</v>
      </c>
      <c r="P33" s="17">
        <v>16</v>
      </c>
      <c r="Q33" s="17" t="s">
        <v>24</v>
      </c>
      <c r="R33" s="17">
        <v>2</v>
      </c>
      <c r="S33" s="17">
        <v>2</v>
      </c>
      <c r="T33" s="17" t="s">
        <v>24</v>
      </c>
      <c r="U33" s="17" t="s">
        <v>24</v>
      </c>
      <c r="V33" s="17">
        <v>1</v>
      </c>
      <c r="W33" s="17">
        <v>3</v>
      </c>
      <c r="X33" s="17">
        <v>3</v>
      </c>
      <c r="Y33" s="17">
        <v>7</v>
      </c>
      <c r="Z33" s="17">
        <v>6</v>
      </c>
      <c r="AA33" s="17">
        <v>1</v>
      </c>
    </row>
    <row r="34" spans="1:27" s="4" customFormat="1" ht="13.5" customHeight="1">
      <c r="A34" s="11">
        <v>22</v>
      </c>
      <c r="B34" s="17">
        <f t="shared" si="2"/>
        <v>265</v>
      </c>
      <c r="C34" s="17">
        <v>16</v>
      </c>
      <c r="D34" s="17">
        <v>6</v>
      </c>
      <c r="E34" s="17">
        <v>78</v>
      </c>
      <c r="F34" s="17">
        <v>3</v>
      </c>
      <c r="G34" s="17">
        <v>3</v>
      </c>
      <c r="H34" s="17">
        <v>2</v>
      </c>
      <c r="I34" s="17">
        <v>7</v>
      </c>
      <c r="J34" s="17">
        <v>10</v>
      </c>
      <c r="K34" s="17" t="s">
        <v>24</v>
      </c>
      <c r="L34" s="17">
        <v>25</v>
      </c>
      <c r="M34" s="17">
        <v>17</v>
      </c>
      <c r="N34" s="17"/>
      <c r="O34" s="17">
        <v>46</v>
      </c>
      <c r="P34" s="17">
        <v>27</v>
      </c>
      <c r="Q34" s="17" t="s">
        <v>24</v>
      </c>
      <c r="R34" s="17">
        <v>4</v>
      </c>
      <c r="S34" s="17">
        <v>2</v>
      </c>
      <c r="T34" s="17">
        <v>1</v>
      </c>
      <c r="U34" s="17" t="s">
        <v>24</v>
      </c>
      <c r="V34" s="17">
        <v>1</v>
      </c>
      <c r="W34" s="17">
        <v>3</v>
      </c>
      <c r="X34" s="17" t="s">
        <v>24</v>
      </c>
      <c r="Y34" s="17">
        <v>13</v>
      </c>
      <c r="Z34" s="17">
        <v>1</v>
      </c>
      <c r="AA34" s="17" t="s">
        <v>24</v>
      </c>
    </row>
    <row r="35" spans="1:27" s="4" customFormat="1" ht="13.5" customHeight="1">
      <c r="A35" s="11">
        <v>23</v>
      </c>
      <c r="B35" s="17">
        <f t="shared" si="2"/>
        <v>231</v>
      </c>
      <c r="C35" s="17">
        <v>2</v>
      </c>
      <c r="D35" s="17">
        <v>6</v>
      </c>
      <c r="E35" s="17">
        <v>78</v>
      </c>
      <c r="F35" s="17">
        <v>2</v>
      </c>
      <c r="G35" s="17">
        <v>7</v>
      </c>
      <c r="H35" s="17">
        <v>6</v>
      </c>
      <c r="I35" s="17">
        <v>3</v>
      </c>
      <c r="J35" s="17">
        <v>7</v>
      </c>
      <c r="K35" s="17">
        <v>3</v>
      </c>
      <c r="L35" s="17">
        <v>13</v>
      </c>
      <c r="M35" s="17">
        <v>20</v>
      </c>
      <c r="N35" s="17"/>
      <c r="O35" s="17">
        <v>34</v>
      </c>
      <c r="P35" s="17">
        <v>32</v>
      </c>
      <c r="Q35" s="17">
        <v>2</v>
      </c>
      <c r="R35" s="17">
        <v>1</v>
      </c>
      <c r="S35" s="17">
        <v>2</v>
      </c>
      <c r="T35" s="17" t="s">
        <v>24</v>
      </c>
      <c r="U35" s="17" t="s">
        <v>24</v>
      </c>
      <c r="V35" s="17" t="s">
        <v>24</v>
      </c>
      <c r="W35" s="17">
        <v>3</v>
      </c>
      <c r="X35" s="17">
        <v>1</v>
      </c>
      <c r="Y35" s="17">
        <v>5</v>
      </c>
      <c r="Z35" s="17">
        <v>4</v>
      </c>
      <c r="AA35" s="17" t="s">
        <v>24</v>
      </c>
    </row>
    <row r="36" spans="1:27" s="4" customFormat="1" ht="13.5" customHeight="1">
      <c r="A36" s="11">
        <v>24</v>
      </c>
      <c r="B36" s="17">
        <f t="shared" si="2"/>
        <v>300</v>
      </c>
      <c r="C36" s="17">
        <v>14</v>
      </c>
      <c r="D36" s="17">
        <v>7</v>
      </c>
      <c r="E36" s="17">
        <v>70</v>
      </c>
      <c r="F36" s="17">
        <v>7</v>
      </c>
      <c r="G36" s="17">
        <v>3</v>
      </c>
      <c r="H36" s="17">
        <v>5</v>
      </c>
      <c r="I36" s="17">
        <v>2</v>
      </c>
      <c r="J36" s="17">
        <v>7</v>
      </c>
      <c r="K36" s="17">
        <v>2</v>
      </c>
      <c r="L36" s="17">
        <v>32</v>
      </c>
      <c r="M36" s="17">
        <v>27</v>
      </c>
      <c r="N36" s="17"/>
      <c r="O36" s="17">
        <v>51</v>
      </c>
      <c r="P36" s="17">
        <v>38</v>
      </c>
      <c r="Q36" s="17" t="s">
        <v>24</v>
      </c>
      <c r="R36" s="17">
        <v>2</v>
      </c>
      <c r="S36" s="17">
        <v>5</v>
      </c>
      <c r="T36" s="17">
        <v>3</v>
      </c>
      <c r="U36" s="17">
        <v>1</v>
      </c>
      <c r="V36" s="17">
        <v>1</v>
      </c>
      <c r="W36" s="17" t="s">
        <v>24</v>
      </c>
      <c r="X36" s="17">
        <v>2</v>
      </c>
      <c r="Y36" s="17">
        <v>16</v>
      </c>
      <c r="Z36" s="17">
        <v>4</v>
      </c>
      <c r="AA36" s="17">
        <v>1</v>
      </c>
    </row>
    <row r="37" spans="1:27" s="4" customFormat="1" ht="13.5" customHeight="1">
      <c r="A37" s="11">
        <v>25</v>
      </c>
      <c r="B37" s="17">
        <f t="shared" si="2"/>
        <v>282</v>
      </c>
      <c r="C37" s="17">
        <v>6</v>
      </c>
      <c r="D37" s="17">
        <v>6</v>
      </c>
      <c r="E37" s="17">
        <v>63</v>
      </c>
      <c r="F37" s="17">
        <v>1</v>
      </c>
      <c r="G37" s="17">
        <v>7</v>
      </c>
      <c r="H37" s="17">
        <v>5</v>
      </c>
      <c r="I37" s="17">
        <v>4</v>
      </c>
      <c r="J37" s="17">
        <v>4</v>
      </c>
      <c r="K37" s="17">
        <v>7</v>
      </c>
      <c r="L37" s="17">
        <v>26</v>
      </c>
      <c r="M37" s="17">
        <v>15</v>
      </c>
      <c r="N37" s="17"/>
      <c r="O37" s="17">
        <v>43</v>
      </c>
      <c r="P37" s="17">
        <v>39</v>
      </c>
      <c r="Q37" s="17">
        <v>2</v>
      </c>
      <c r="R37" s="17">
        <v>4</v>
      </c>
      <c r="S37" s="17">
        <v>4</v>
      </c>
      <c r="T37" s="17">
        <v>2</v>
      </c>
      <c r="U37" s="17" t="s">
        <v>24</v>
      </c>
      <c r="V37" s="17">
        <v>3</v>
      </c>
      <c r="W37" s="17">
        <v>6</v>
      </c>
      <c r="X37" s="17">
        <v>3</v>
      </c>
      <c r="Y37" s="17">
        <v>20</v>
      </c>
      <c r="Z37" s="17">
        <v>9</v>
      </c>
      <c r="AA37" s="17">
        <v>3</v>
      </c>
    </row>
    <row r="38" spans="1:27" s="4" customFormat="1" ht="13.5" customHeight="1">
      <c r="A38" s="11">
        <v>26</v>
      </c>
      <c r="B38" s="17">
        <f t="shared" si="2"/>
        <v>311</v>
      </c>
      <c r="C38" s="17">
        <v>18</v>
      </c>
      <c r="D38" s="17">
        <v>4</v>
      </c>
      <c r="E38" s="17">
        <v>69</v>
      </c>
      <c r="F38" s="17">
        <v>7</v>
      </c>
      <c r="G38" s="17">
        <v>3</v>
      </c>
      <c r="H38" s="17">
        <v>12</v>
      </c>
      <c r="I38" s="17">
        <v>4</v>
      </c>
      <c r="J38" s="17">
        <v>2</v>
      </c>
      <c r="K38" s="17">
        <v>3</v>
      </c>
      <c r="L38" s="17">
        <v>29</v>
      </c>
      <c r="M38" s="17">
        <v>30</v>
      </c>
      <c r="N38" s="17"/>
      <c r="O38" s="17">
        <v>48</v>
      </c>
      <c r="P38" s="17">
        <v>23</v>
      </c>
      <c r="Q38" s="17" t="s">
        <v>24</v>
      </c>
      <c r="R38" s="17">
        <v>7</v>
      </c>
      <c r="S38" s="17">
        <v>4</v>
      </c>
      <c r="T38" s="17">
        <v>1</v>
      </c>
      <c r="U38" s="17" t="s">
        <v>24</v>
      </c>
      <c r="V38" s="17">
        <v>3</v>
      </c>
      <c r="W38" s="17">
        <v>3</v>
      </c>
      <c r="X38" s="17">
        <v>6</v>
      </c>
      <c r="Y38" s="17">
        <v>26</v>
      </c>
      <c r="Z38" s="17">
        <v>6</v>
      </c>
      <c r="AA38" s="17">
        <v>3</v>
      </c>
    </row>
    <row r="39" spans="1:27" s="4" customFormat="1" ht="13.5" customHeight="1">
      <c r="A39" s="11">
        <v>27</v>
      </c>
      <c r="B39" s="17">
        <f t="shared" si="2"/>
        <v>252</v>
      </c>
      <c r="C39" s="17">
        <v>14</v>
      </c>
      <c r="D39" s="17">
        <v>3</v>
      </c>
      <c r="E39" s="17">
        <v>52</v>
      </c>
      <c r="F39" s="17">
        <v>6</v>
      </c>
      <c r="G39" s="17">
        <v>2</v>
      </c>
      <c r="H39" s="17">
        <v>8</v>
      </c>
      <c r="I39" s="17">
        <v>2</v>
      </c>
      <c r="J39" s="17">
        <v>4</v>
      </c>
      <c r="K39" s="17">
        <v>4</v>
      </c>
      <c r="L39" s="17">
        <v>18</v>
      </c>
      <c r="M39" s="17">
        <v>16</v>
      </c>
      <c r="N39" s="17"/>
      <c r="O39" s="17">
        <v>47</v>
      </c>
      <c r="P39" s="17">
        <v>31</v>
      </c>
      <c r="Q39" s="17">
        <v>2</v>
      </c>
      <c r="R39" s="17">
        <v>2</v>
      </c>
      <c r="S39" s="17">
        <v>4</v>
      </c>
      <c r="T39" s="17">
        <v>1</v>
      </c>
      <c r="U39" s="17">
        <v>1</v>
      </c>
      <c r="V39" s="17" t="s">
        <v>24</v>
      </c>
      <c r="W39" s="17">
        <v>5</v>
      </c>
      <c r="X39" s="17">
        <v>7</v>
      </c>
      <c r="Y39" s="17">
        <v>15</v>
      </c>
      <c r="Z39" s="17">
        <v>7</v>
      </c>
      <c r="AA39" s="17">
        <v>1</v>
      </c>
    </row>
    <row r="40" spans="1:27" s="4" customFormat="1" ht="13.5" customHeight="1">
      <c r="A40" s="11">
        <v>28</v>
      </c>
      <c r="B40" s="17">
        <f t="shared" si="2"/>
        <v>255</v>
      </c>
      <c r="C40" s="17">
        <v>18</v>
      </c>
      <c r="D40" s="17">
        <v>7</v>
      </c>
      <c r="E40" s="17">
        <v>81</v>
      </c>
      <c r="F40" s="17">
        <v>1</v>
      </c>
      <c r="G40" s="17">
        <v>9</v>
      </c>
      <c r="H40" s="17">
        <v>9</v>
      </c>
      <c r="I40" s="17" t="s">
        <v>24</v>
      </c>
      <c r="J40" s="17">
        <v>4</v>
      </c>
      <c r="K40" s="17">
        <v>5</v>
      </c>
      <c r="L40" s="17">
        <v>11</v>
      </c>
      <c r="M40" s="17">
        <v>8</v>
      </c>
      <c r="N40" s="17"/>
      <c r="O40" s="17">
        <v>36</v>
      </c>
      <c r="P40" s="17">
        <v>18</v>
      </c>
      <c r="Q40" s="17" t="s">
        <v>24</v>
      </c>
      <c r="R40" s="17">
        <v>3</v>
      </c>
      <c r="S40" s="17">
        <v>8</v>
      </c>
      <c r="T40" s="17">
        <v>3</v>
      </c>
      <c r="U40" s="17" t="s">
        <v>24</v>
      </c>
      <c r="V40" s="17">
        <v>1</v>
      </c>
      <c r="W40" s="17">
        <v>1</v>
      </c>
      <c r="X40" s="17">
        <v>1</v>
      </c>
      <c r="Y40" s="17">
        <v>19</v>
      </c>
      <c r="Z40" s="17">
        <v>6</v>
      </c>
      <c r="AA40" s="17">
        <v>6</v>
      </c>
    </row>
    <row r="41" spans="1:27" s="4" customFormat="1" ht="6.75" customHeight="1">
      <c r="A41" s="12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7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3.5">
      <c r="A43" s="7" t="s">
        <v>85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>
      <c r="A45" s="8" t="s">
        <v>17</v>
      </c>
      <c r="B45" s="14" t="s">
        <v>0</v>
      </c>
      <c r="C45" s="19" t="s">
        <v>16</v>
      </c>
      <c r="D45" s="19"/>
      <c r="E45" s="19"/>
      <c r="F45" s="19"/>
      <c r="G45" s="19"/>
      <c r="H45" s="19"/>
      <c r="I45" s="19"/>
      <c r="J45" s="19"/>
      <c r="K45" s="19"/>
      <c r="L45" s="19"/>
      <c r="M45" s="23"/>
      <c r="N45" s="13"/>
      <c r="O45" s="8" t="s">
        <v>23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3"/>
    </row>
    <row r="46" spans="1:27" ht="21" customHeight="1">
      <c r="A46" s="9"/>
      <c r="B46" s="15"/>
      <c r="C46" s="20" t="s">
        <v>11</v>
      </c>
      <c r="D46" s="20" t="s">
        <v>27</v>
      </c>
      <c r="E46" s="20" t="s">
        <v>28</v>
      </c>
      <c r="F46" s="21" t="s">
        <v>25</v>
      </c>
      <c r="G46" s="20" t="s">
        <v>9</v>
      </c>
      <c r="H46" s="20" t="s">
        <v>33</v>
      </c>
      <c r="I46" s="20" t="s">
        <v>38</v>
      </c>
      <c r="J46" s="20" t="s">
        <v>35</v>
      </c>
      <c r="K46" s="20" t="s">
        <v>40</v>
      </c>
      <c r="L46" s="20" t="s">
        <v>32</v>
      </c>
      <c r="M46" s="24" t="s">
        <v>41</v>
      </c>
      <c r="N46" s="10"/>
      <c r="O46" s="9" t="s">
        <v>46</v>
      </c>
      <c r="P46" s="20" t="s">
        <v>47</v>
      </c>
      <c r="Q46" s="21" t="s">
        <v>31</v>
      </c>
      <c r="R46" s="20" t="s">
        <v>49</v>
      </c>
      <c r="S46" s="21" t="s">
        <v>50</v>
      </c>
      <c r="T46" s="20" t="s">
        <v>52</v>
      </c>
      <c r="U46" s="20" t="s">
        <v>53</v>
      </c>
      <c r="V46" s="20" t="s">
        <v>55</v>
      </c>
      <c r="W46" s="20" t="s">
        <v>56</v>
      </c>
      <c r="X46" s="20" t="s">
        <v>48</v>
      </c>
      <c r="Y46" s="20" t="s">
        <v>57</v>
      </c>
      <c r="Z46" s="20" t="s">
        <v>59</v>
      </c>
      <c r="AA46" s="28" t="s">
        <v>62</v>
      </c>
    </row>
    <row r="47" spans="1:27" ht="7.5" customHeight="1">
      <c r="A47" s="10"/>
      <c r="B47" s="16"/>
      <c r="C47" s="10"/>
      <c r="D47" s="10"/>
      <c r="E47" s="10"/>
      <c r="F47" s="2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2"/>
      <c r="R47" s="10"/>
      <c r="S47" s="22"/>
      <c r="T47" s="10"/>
      <c r="U47" s="10"/>
      <c r="V47" s="10"/>
      <c r="W47" s="10"/>
      <c r="X47" s="10"/>
      <c r="Y47" s="10"/>
      <c r="Z47" s="10"/>
      <c r="AA47" s="29"/>
    </row>
    <row r="48" spans="1:27" s="4" customFormat="1" ht="13.5" customHeight="1">
      <c r="A48" s="11" t="s">
        <v>64</v>
      </c>
      <c r="B48" s="17">
        <f t="shared" ref="B48:B60" si="3">C48+B66</f>
        <v>909</v>
      </c>
      <c r="C48" s="17">
        <f t="shared" ref="C48:C60" si="4">SUM(D48:AA48)</f>
        <v>295</v>
      </c>
      <c r="D48" s="17">
        <v>63</v>
      </c>
      <c r="E48" s="17">
        <v>12</v>
      </c>
      <c r="F48" s="17">
        <v>60</v>
      </c>
      <c r="G48" s="17">
        <v>10</v>
      </c>
      <c r="H48" s="17">
        <v>10</v>
      </c>
      <c r="I48" s="17">
        <v>9</v>
      </c>
      <c r="J48" s="17">
        <v>2</v>
      </c>
      <c r="K48" s="17">
        <v>6</v>
      </c>
      <c r="L48" s="17">
        <v>26</v>
      </c>
      <c r="M48" s="17">
        <v>7</v>
      </c>
      <c r="N48" s="17"/>
      <c r="O48" s="17">
        <v>3</v>
      </c>
      <c r="P48" s="17">
        <v>2</v>
      </c>
      <c r="Q48" s="17" t="s">
        <v>180</v>
      </c>
      <c r="R48" s="17">
        <v>15</v>
      </c>
      <c r="S48" s="17">
        <v>2</v>
      </c>
      <c r="T48" s="17">
        <v>4</v>
      </c>
      <c r="U48" s="17">
        <v>1</v>
      </c>
      <c r="V48" s="17">
        <v>13</v>
      </c>
      <c r="W48" s="17">
        <v>3</v>
      </c>
      <c r="X48" s="17">
        <v>1</v>
      </c>
      <c r="Y48" s="17">
        <v>4</v>
      </c>
      <c r="Z48" s="17">
        <v>6</v>
      </c>
      <c r="AA48" s="17">
        <v>36</v>
      </c>
    </row>
    <row r="49" spans="1:28" s="4" customFormat="1" ht="13.5" customHeight="1">
      <c r="A49" s="11">
        <v>7</v>
      </c>
      <c r="B49" s="17">
        <f t="shared" si="3"/>
        <v>858</v>
      </c>
      <c r="C49" s="17">
        <f t="shared" si="4"/>
        <v>339</v>
      </c>
      <c r="D49" s="17">
        <v>77</v>
      </c>
      <c r="E49" s="17">
        <v>7</v>
      </c>
      <c r="F49" s="17">
        <v>94</v>
      </c>
      <c r="G49" s="17">
        <v>20</v>
      </c>
      <c r="H49" s="17">
        <v>14</v>
      </c>
      <c r="I49" s="17">
        <v>23</v>
      </c>
      <c r="J49" s="17" t="s">
        <v>24</v>
      </c>
      <c r="K49" s="17">
        <v>9</v>
      </c>
      <c r="L49" s="17">
        <v>26</v>
      </c>
      <c r="M49" s="17">
        <v>5</v>
      </c>
      <c r="N49" s="17"/>
      <c r="O49" s="17">
        <v>3</v>
      </c>
      <c r="P49" s="17" t="s">
        <v>24</v>
      </c>
      <c r="Q49" s="17" t="s">
        <v>180</v>
      </c>
      <c r="R49" s="17">
        <v>5</v>
      </c>
      <c r="S49" s="17">
        <v>1</v>
      </c>
      <c r="T49" s="17">
        <v>1</v>
      </c>
      <c r="U49" s="17" t="s">
        <v>24</v>
      </c>
      <c r="V49" s="17">
        <v>6</v>
      </c>
      <c r="W49" s="17">
        <v>5</v>
      </c>
      <c r="X49" s="17" t="s">
        <v>24</v>
      </c>
      <c r="Y49" s="17">
        <v>2</v>
      </c>
      <c r="Z49" s="17">
        <v>1</v>
      </c>
      <c r="AA49" s="17">
        <v>40</v>
      </c>
    </row>
    <row r="50" spans="1:28" s="4" customFormat="1" ht="13.5" customHeight="1">
      <c r="A50" s="11">
        <v>12</v>
      </c>
      <c r="B50" s="17">
        <f t="shared" si="3"/>
        <v>674</v>
      </c>
      <c r="C50" s="17">
        <f t="shared" si="4"/>
        <v>301</v>
      </c>
      <c r="D50" s="17">
        <v>50</v>
      </c>
      <c r="E50" s="17">
        <v>8</v>
      </c>
      <c r="F50" s="17">
        <v>80</v>
      </c>
      <c r="G50" s="17">
        <v>11</v>
      </c>
      <c r="H50" s="17">
        <v>6</v>
      </c>
      <c r="I50" s="17">
        <v>12</v>
      </c>
      <c r="J50" s="17">
        <v>9</v>
      </c>
      <c r="K50" s="17">
        <v>2</v>
      </c>
      <c r="L50" s="17">
        <v>24</v>
      </c>
      <c r="M50" s="17">
        <v>18</v>
      </c>
      <c r="N50" s="17"/>
      <c r="O50" s="17">
        <v>12</v>
      </c>
      <c r="P50" s="17">
        <v>5</v>
      </c>
      <c r="Q50" s="17" t="s">
        <v>180</v>
      </c>
      <c r="R50" s="17">
        <v>7</v>
      </c>
      <c r="S50" s="17">
        <v>5</v>
      </c>
      <c r="T50" s="17">
        <v>1</v>
      </c>
      <c r="U50" s="17">
        <v>2</v>
      </c>
      <c r="V50" s="17">
        <v>11</v>
      </c>
      <c r="W50" s="17">
        <v>6</v>
      </c>
      <c r="X50" s="17">
        <v>6</v>
      </c>
      <c r="Y50" s="17" t="s">
        <v>24</v>
      </c>
      <c r="Z50" s="17">
        <v>1</v>
      </c>
      <c r="AA50" s="17">
        <v>25</v>
      </c>
    </row>
    <row r="51" spans="1:28" s="4" customFormat="1" ht="13.5" customHeight="1">
      <c r="A51" s="11">
        <v>15</v>
      </c>
      <c r="B51" s="17">
        <f t="shared" si="3"/>
        <v>745</v>
      </c>
      <c r="C51" s="17">
        <f t="shared" si="4"/>
        <v>308</v>
      </c>
      <c r="D51" s="17">
        <v>45</v>
      </c>
      <c r="E51" s="17">
        <v>7</v>
      </c>
      <c r="F51" s="17">
        <v>91</v>
      </c>
      <c r="G51" s="17">
        <v>4</v>
      </c>
      <c r="H51" s="17">
        <v>8</v>
      </c>
      <c r="I51" s="17">
        <v>27</v>
      </c>
      <c r="J51" s="17">
        <v>4</v>
      </c>
      <c r="K51" s="17">
        <v>4</v>
      </c>
      <c r="L51" s="17">
        <v>22</v>
      </c>
      <c r="M51" s="17">
        <v>14</v>
      </c>
      <c r="N51" s="17"/>
      <c r="O51" s="17">
        <v>4</v>
      </c>
      <c r="P51" s="17">
        <v>3</v>
      </c>
      <c r="Q51" s="17" t="s">
        <v>180</v>
      </c>
      <c r="R51" s="17">
        <v>16</v>
      </c>
      <c r="S51" s="17">
        <v>5</v>
      </c>
      <c r="T51" s="17">
        <v>4</v>
      </c>
      <c r="U51" s="17">
        <v>2</v>
      </c>
      <c r="V51" s="17">
        <v>8</v>
      </c>
      <c r="W51" s="17" t="s">
        <v>180</v>
      </c>
      <c r="X51" s="17">
        <v>6</v>
      </c>
      <c r="Y51" s="17" t="s">
        <v>24</v>
      </c>
      <c r="Z51" s="17" t="s">
        <v>24</v>
      </c>
      <c r="AA51" s="17">
        <v>34</v>
      </c>
    </row>
    <row r="52" spans="1:28" s="4" customFormat="1" ht="13.5" customHeight="1">
      <c r="A52" s="11">
        <v>20</v>
      </c>
      <c r="B52" s="17">
        <f t="shared" si="3"/>
        <v>590</v>
      </c>
      <c r="C52" s="17">
        <f t="shared" si="4"/>
        <v>254</v>
      </c>
      <c r="D52" s="17">
        <v>50</v>
      </c>
      <c r="E52" s="17">
        <v>7</v>
      </c>
      <c r="F52" s="17">
        <v>81</v>
      </c>
      <c r="G52" s="17">
        <v>15</v>
      </c>
      <c r="H52" s="17">
        <v>10</v>
      </c>
      <c r="I52" s="17">
        <v>19</v>
      </c>
      <c r="J52" s="17">
        <v>4</v>
      </c>
      <c r="K52" s="17">
        <v>3</v>
      </c>
      <c r="L52" s="17">
        <v>27</v>
      </c>
      <c r="M52" s="17">
        <v>5</v>
      </c>
      <c r="N52" s="17"/>
      <c r="O52" s="17" t="s">
        <v>180</v>
      </c>
      <c r="P52" s="17">
        <v>4</v>
      </c>
      <c r="Q52" s="17" t="s">
        <v>24</v>
      </c>
      <c r="R52" s="17">
        <v>8</v>
      </c>
      <c r="S52" s="17">
        <v>2</v>
      </c>
      <c r="T52" s="17" t="s">
        <v>180</v>
      </c>
      <c r="U52" s="17" t="s">
        <v>180</v>
      </c>
      <c r="V52" s="17">
        <v>5</v>
      </c>
      <c r="W52" s="17" t="s">
        <v>180</v>
      </c>
      <c r="X52" s="17">
        <v>1</v>
      </c>
      <c r="Y52" s="17">
        <v>1</v>
      </c>
      <c r="Z52" s="17" t="s">
        <v>24</v>
      </c>
      <c r="AA52" s="17">
        <v>12</v>
      </c>
    </row>
    <row r="53" spans="1:28" s="4" customFormat="1" ht="13.5" customHeight="1">
      <c r="A53" s="11">
        <v>21</v>
      </c>
      <c r="B53" s="17">
        <f t="shared" si="3"/>
        <v>567</v>
      </c>
      <c r="C53" s="17">
        <f t="shared" si="4"/>
        <v>232</v>
      </c>
      <c r="D53" s="17">
        <v>39</v>
      </c>
      <c r="E53" s="17">
        <v>7</v>
      </c>
      <c r="F53" s="17">
        <v>78</v>
      </c>
      <c r="G53" s="17">
        <v>15</v>
      </c>
      <c r="H53" s="17">
        <v>10</v>
      </c>
      <c r="I53" s="17">
        <v>15</v>
      </c>
      <c r="J53" s="17">
        <v>4</v>
      </c>
      <c r="K53" s="17">
        <v>3</v>
      </c>
      <c r="L53" s="17">
        <v>25</v>
      </c>
      <c r="M53" s="17">
        <v>6</v>
      </c>
      <c r="N53" s="17"/>
      <c r="O53" s="17" t="s">
        <v>24</v>
      </c>
      <c r="P53" s="17">
        <v>4</v>
      </c>
      <c r="Q53" s="17" t="s">
        <v>24</v>
      </c>
      <c r="R53" s="17">
        <v>7</v>
      </c>
      <c r="S53" s="17">
        <v>2</v>
      </c>
      <c r="T53" s="17" t="s">
        <v>24</v>
      </c>
      <c r="U53" s="17" t="s">
        <v>24</v>
      </c>
      <c r="V53" s="17">
        <v>5</v>
      </c>
      <c r="W53" s="17" t="s">
        <v>24</v>
      </c>
      <c r="X53" s="17">
        <v>1</v>
      </c>
      <c r="Y53" s="17" t="s">
        <v>24</v>
      </c>
      <c r="Z53" s="17" t="s">
        <v>24</v>
      </c>
      <c r="AA53" s="17">
        <v>11</v>
      </c>
      <c r="AB53" s="30" t="s">
        <v>181</v>
      </c>
    </row>
    <row r="54" spans="1:28" s="4" customFormat="1" ht="13.5" customHeight="1">
      <c r="A54" s="11">
        <v>22</v>
      </c>
      <c r="B54" s="17">
        <f t="shared" si="3"/>
        <v>492</v>
      </c>
      <c r="C54" s="17">
        <f t="shared" si="4"/>
        <v>211</v>
      </c>
      <c r="D54" s="17">
        <v>38</v>
      </c>
      <c r="E54" s="17">
        <v>10</v>
      </c>
      <c r="F54" s="17">
        <v>68</v>
      </c>
      <c r="G54" s="17">
        <v>13</v>
      </c>
      <c r="H54" s="17">
        <v>8</v>
      </c>
      <c r="I54" s="17">
        <v>6</v>
      </c>
      <c r="J54" s="17" t="s">
        <v>24</v>
      </c>
      <c r="K54" s="17">
        <v>2</v>
      </c>
      <c r="L54" s="17">
        <v>17</v>
      </c>
      <c r="M54" s="17">
        <v>11</v>
      </c>
      <c r="N54" s="17"/>
      <c r="O54" s="17" t="s">
        <v>24</v>
      </c>
      <c r="P54" s="17">
        <v>1</v>
      </c>
      <c r="Q54" s="17" t="s">
        <v>24</v>
      </c>
      <c r="R54" s="17">
        <v>13</v>
      </c>
      <c r="S54" s="17">
        <v>2</v>
      </c>
      <c r="T54" s="17" t="s">
        <v>24</v>
      </c>
      <c r="U54" s="17" t="s">
        <v>24</v>
      </c>
      <c r="V54" s="17">
        <v>9</v>
      </c>
      <c r="W54" s="17" t="s">
        <v>24</v>
      </c>
      <c r="X54" s="17" t="s">
        <v>24</v>
      </c>
      <c r="Y54" s="17">
        <v>1</v>
      </c>
      <c r="Z54" s="17" t="s">
        <v>24</v>
      </c>
      <c r="AA54" s="17">
        <v>12</v>
      </c>
    </row>
    <row r="55" spans="1:28" s="4" customFormat="1" ht="13.5" customHeight="1">
      <c r="A55" s="11">
        <v>23</v>
      </c>
      <c r="B55" s="17">
        <f t="shared" si="3"/>
        <v>1625</v>
      </c>
      <c r="C55" s="17">
        <f t="shared" si="4"/>
        <v>1002</v>
      </c>
      <c r="D55" s="17">
        <v>185</v>
      </c>
      <c r="E55" s="17">
        <v>1</v>
      </c>
      <c r="F55" s="17">
        <v>324</v>
      </c>
      <c r="G55" s="17">
        <v>67</v>
      </c>
      <c r="H55" s="17">
        <v>25</v>
      </c>
      <c r="I55" s="17">
        <v>51</v>
      </c>
      <c r="J55" s="17">
        <v>2</v>
      </c>
      <c r="K55" s="17">
        <v>16</v>
      </c>
      <c r="L55" s="17">
        <v>126</v>
      </c>
      <c r="M55" s="17">
        <v>12</v>
      </c>
      <c r="N55" s="17"/>
      <c r="O55" s="17" t="s">
        <v>24</v>
      </c>
      <c r="P55" s="17">
        <v>2</v>
      </c>
      <c r="Q55" s="17" t="s">
        <v>24</v>
      </c>
      <c r="R55" s="17">
        <v>16</v>
      </c>
      <c r="S55" s="17">
        <v>1</v>
      </c>
      <c r="T55" s="17" t="s">
        <v>24</v>
      </c>
      <c r="U55" s="17" t="s">
        <v>24</v>
      </c>
      <c r="V55" s="17">
        <v>139</v>
      </c>
      <c r="W55" s="17" t="s">
        <v>24</v>
      </c>
      <c r="X55" s="17" t="s">
        <v>24</v>
      </c>
      <c r="Y55" s="17">
        <v>9</v>
      </c>
      <c r="Z55" s="17" t="s">
        <v>24</v>
      </c>
      <c r="AA55" s="17">
        <v>26</v>
      </c>
    </row>
    <row r="56" spans="1:28" s="4" customFormat="1" ht="13.5" customHeight="1">
      <c r="A56" s="11">
        <v>24</v>
      </c>
      <c r="B56" s="17">
        <f t="shared" si="3"/>
        <v>769</v>
      </c>
      <c r="C56" s="17">
        <f t="shared" si="4"/>
        <v>472</v>
      </c>
      <c r="D56" s="17">
        <v>76</v>
      </c>
      <c r="E56" s="17">
        <v>10</v>
      </c>
      <c r="F56" s="17">
        <v>157</v>
      </c>
      <c r="G56" s="17">
        <v>39</v>
      </c>
      <c r="H56" s="17">
        <v>16</v>
      </c>
      <c r="I56" s="17">
        <v>21</v>
      </c>
      <c r="J56" s="17">
        <v>1</v>
      </c>
      <c r="K56" s="17">
        <v>20</v>
      </c>
      <c r="L56" s="17">
        <v>50</v>
      </c>
      <c r="M56" s="17">
        <v>9</v>
      </c>
      <c r="N56" s="17"/>
      <c r="O56" s="17" t="s">
        <v>24</v>
      </c>
      <c r="P56" s="17" t="s">
        <v>24</v>
      </c>
      <c r="Q56" s="17" t="s">
        <v>24</v>
      </c>
      <c r="R56" s="17">
        <v>19</v>
      </c>
      <c r="S56" s="17">
        <v>3</v>
      </c>
      <c r="T56" s="17" t="s">
        <v>24</v>
      </c>
      <c r="U56" s="17" t="s">
        <v>24</v>
      </c>
      <c r="V56" s="17">
        <v>30</v>
      </c>
      <c r="W56" s="17" t="s">
        <v>24</v>
      </c>
      <c r="X56" s="17" t="s">
        <v>24</v>
      </c>
      <c r="Y56" s="17" t="s">
        <v>24</v>
      </c>
      <c r="Z56" s="17">
        <v>1</v>
      </c>
      <c r="AA56" s="17">
        <v>20</v>
      </c>
    </row>
    <row r="57" spans="1:28" s="4" customFormat="1" ht="13.5" customHeight="1">
      <c r="A57" s="11">
        <v>25</v>
      </c>
      <c r="B57" s="17">
        <f t="shared" si="3"/>
        <v>551</v>
      </c>
      <c r="C57" s="17">
        <f t="shared" si="4"/>
        <v>319</v>
      </c>
      <c r="D57" s="17">
        <v>46</v>
      </c>
      <c r="E57" s="17">
        <v>2</v>
      </c>
      <c r="F57" s="17">
        <v>114</v>
      </c>
      <c r="G57" s="17">
        <v>23</v>
      </c>
      <c r="H57" s="17">
        <v>10</v>
      </c>
      <c r="I57" s="17">
        <v>18</v>
      </c>
      <c r="J57" s="17">
        <v>1</v>
      </c>
      <c r="K57" s="17">
        <v>5</v>
      </c>
      <c r="L57" s="17">
        <v>43</v>
      </c>
      <c r="M57" s="17">
        <v>6</v>
      </c>
      <c r="N57" s="17"/>
      <c r="O57" s="17" t="s">
        <v>24</v>
      </c>
      <c r="P57" s="17">
        <v>3</v>
      </c>
      <c r="Q57" s="17">
        <v>4</v>
      </c>
      <c r="R57" s="17">
        <v>10</v>
      </c>
      <c r="S57" s="17" t="s">
        <v>24</v>
      </c>
      <c r="T57" s="17" t="s">
        <v>24</v>
      </c>
      <c r="U57" s="17" t="s">
        <v>24</v>
      </c>
      <c r="V57" s="17">
        <v>15</v>
      </c>
      <c r="W57" s="17" t="s">
        <v>24</v>
      </c>
      <c r="X57" s="17">
        <v>1</v>
      </c>
      <c r="Y57" s="17">
        <v>3</v>
      </c>
      <c r="Z57" s="17" t="s">
        <v>24</v>
      </c>
      <c r="AA57" s="17">
        <v>15</v>
      </c>
    </row>
    <row r="58" spans="1:28" s="4" customFormat="1" ht="13.5" customHeight="1">
      <c r="A58" s="11">
        <v>26</v>
      </c>
      <c r="B58" s="17">
        <f t="shared" si="3"/>
        <v>565</v>
      </c>
      <c r="C58" s="17">
        <f t="shared" si="4"/>
        <v>294</v>
      </c>
      <c r="D58" s="17">
        <v>58</v>
      </c>
      <c r="E58" s="17">
        <v>3</v>
      </c>
      <c r="F58" s="17">
        <v>104</v>
      </c>
      <c r="G58" s="17">
        <v>20</v>
      </c>
      <c r="H58" s="17">
        <v>10</v>
      </c>
      <c r="I58" s="17">
        <v>19</v>
      </c>
      <c r="J58" s="17" t="s">
        <v>24</v>
      </c>
      <c r="K58" s="17">
        <v>6</v>
      </c>
      <c r="L58" s="17">
        <v>27</v>
      </c>
      <c r="M58" s="17">
        <v>7</v>
      </c>
      <c r="N58" s="17"/>
      <c r="O58" s="17" t="s">
        <v>24</v>
      </c>
      <c r="P58" s="17">
        <v>2</v>
      </c>
      <c r="Q58" s="17" t="s">
        <v>24</v>
      </c>
      <c r="R58" s="17">
        <v>5</v>
      </c>
      <c r="S58" s="17">
        <v>4</v>
      </c>
      <c r="T58" s="17" t="s">
        <v>24</v>
      </c>
      <c r="U58" s="17" t="s">
        <v>24</v>
      </c>
      <c r="V58" s="17">
        <v>17</v>
      </c>
      <c r="W58" s="17" t="s">
        <v>24</v>
      </c>
      <c r="X58" s="17">
        <v>2</v>
      </c>
      <c r="Y58" s="17">
        <v>6</v>
      </c>
      <c r="Z58" s="17" t="s">
        <v>24</v>
      </c>
      <c r="AA58" s="17">
        <v>4</v>
      </c>
    </row>
    <row r="59" spans="1:28" s="4" customFormat="1" ht="13.5" customHeight="1">
      <c r="A59" s="11">
        <v>27</v>
      </c>
      <c r="B59" s="17">
        <f t="shared" si="3"/>
        <v>575</v>
      </c>
      <c r="C59" s="17">
        <f t="shared" si="4"/>
        <v>287</v>
      </c>
      <c r="D59" s="17">
        <v>48</v>
      </c>
      <c r="E59" s="17">
        <v>2</v>
      </c>
      <c r="F59" s="17">
        <v>92</v>
      </c>
      <c r="G59" s="17">
        <v>20</v>
      </c>
      <c r="H59" s="17">
        <v>8</v>
      </c>
      <c r="I59" s="17">
        <v>24</v>
      </c>
      <c r="J59" s="17">
        <v>2</v>
      </c>
      <c r="K59" s="17">
        <v>4</v>
      </c>
      <c r="L59" s="17">
        <v>25</v>
      </c>
      <c r="M59" s="17">
        <v>3</v>
      </c>
      <c r="N59" s="17"/>
      <c r="O59" s="17" t="s">
        <v>24</v>
      </c>
      <c r="P59" s="17">
        <v>1</v>
      </c>
      <c r="Q59" s="17">
        <v>1</v>
      </c>
      <c r="R59" s="17">
        <v>7</v>
      </c>
      <c r="S59" s="17" t="s">
        <v>24</v>
      </c>
      <c r="T59" s="17" t="s">
        <v>24</v>
      </c>
      <c r="U59" s="17" t="s">
        <v>24</v>
      </c>
      <c r="V59" s="17">
        <v>20</v>
      </c>
      <c r="W59" s="17" t="s">
        <v>24</v>
      </c>
      <c r="X59" s="17" t="s">
        <v>24</v>
      </c>
      <c r="Y59" s="17">
        <v>7</v>
      </c>
      <c r="Z59" s="17" t="s">
        <v>24</v>
      </c>
      <c r="AA59" s="17">
        <v>23</v>
      </c>
    </row>
    <row r="60" spans="1:28" s="4" customFormat="1" ht="13.5" customHeight="1">
      <c r="A60" s="11">
        <v>28</v>
      </c>
      <c r="B60" s="17">
        <f t="shared" si="3"/>
        <v>626</v>
      </c>
      <c r="C60" s="17">
        <f t="shared" si="4"/>
        <v>275</v>
      </c>
      <c r="D60" s="17">
        <v>64</v>
      </c>
      <c r="E60" s="17">
        <v>5</v>
      </c>
      <c r="F60" s="17">
        <v>82</v>
      </c>
      <c r="G60" s="17">
        <v>16</v>
      </c>
      <c r="H60" s="17">
        <v>10</v>
      </c>
      <c r="I60" s="17">
        <v>18</v>
      </c>
      <c r="J60" s="17">
        <v>1</v>
      </c>
      <c r="K60" s="17">
        <v>1</v>
      </c>
      <c r="L60" s="17">
        <v>30</v>
      </c>
      <c r="M60" s="17">
        <v>5</v>
      </c>
      <c r="N60" s="17"/>
      <c r="O60" s="17" t="s">
        <v>24</v>
      </c>
      <c r="P60" s="17" t="s">
        <v>24</v>
      </c>
      <c r="Q60" s="17" t="s">
        <v>24</v>
      </c>
      <c r="R60" s="17">
        <v>8</v>
      </c>
      <c r="S60" s="17">
        <v>3</v>
      </c>
      <c r="T60" s="17" t="s">
        <v>24</v>
      </c>
      <c r="U60" s="17" t="s">
        <v>24</v>
      </c>
      <c r="V60" s="17">
        <v>23</v>
      </c>
      <c r="W60" s="17" t="s">
        <v>24</v>
      </c>
      <c r="X60" s="17">
        <v>2</v>
      </c>
      <c r="Y60" s="17">
        <v>1</v>
      </c>
      <c r="Z60" s="17" t="s">
        <v>24</v>
      </c>
      <c r="AA60" s="17">
        <v>6</v>
      </c>
    </row>
    <row r="61" spans="1:28" s="4" customFormat="1" ht="6.75" customHeight="1">
      <c r="A61" s="12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7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8" ht="9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>
      <c r="A63" s="8" t="s">
        <v>17</v>
      </c>
      <c r="B63" s="19" t="s">
        <v>16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3"/>
      <c r="N63" s="13"/>
      <c r="O63" s="8" t="s">
        <v>22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3"/>
    </row>
    <row r="64" spans="1:28" s="3" customFormat="1" ht="21" customHeight="1">
      <c r="A64" s="9"/>
      <c r="B64" s="20" t="s">
        <v>36</v>
      </c>
      <c r="C64" s="20" t="s">
        <v>67</v>
      </c>
      <c r="D64" s="20" t="s">
        <v>6</v>
      </c>
      <c r="E64" s="20" t="s">
        <v>69</v>
      </c>
      <c r="F64" s="20" t="s">
        <v>71</v>
      </c>
      <c r="G64" s="20" t="s">
        <v>51</v>
      </c>
      <c r="H64" s="20" t="s">
        <v>72</v>
      </c>
      <c r="I64" s="20" t="s">
        <v>74</v>
      </c>
      <c r="J64" s="20" t="s">
        <v>76</v>
      </c>
      <c r="K64" s="20" t="s">
        <v>20</v>
      </c>
      <c r="L64" s="20" t="s">
        <v>13</v>
      </c>
      <c r="M64" s="24" t="s">
        <v>77</v>
      </c>
      <c r="N64" s="10"/>
      <c r="O64" s="9" t="s">
        <v>78</v>
      </c>
      <c r="P64" s="21" t="s">
        <v>5</v>
      </c>
      <c r="Q64" s="20" t="s">
        <v>10</v>
      </c>
      <c r="R64" s="20" t="s">
        <v>45</v>
      </c>
      <c r="S64" s="20" t="s">
        <v>75</v>
      </c>
      <c r="T64" s="20" t="s">
        <v>1</v>
      </c>
      <c r="U64" s="20" t="s">
        <v>3</v>
      </c>
      <c r="V64" s="20" t="s">
        <v>79</v>
      </c>
      <c r="W64" s="20" t="s">
        <v>29</v>
      </c>
      <c r="X64" s="20" t="s">
        <v>81</v>
      </c>
      <c r="Y64" s="20" t="s">
        <v>83</v>
      </c>
      <c r="Z64" s="20" t="s">
        <v>12</v>
      </c>
      <c r="AA64" s="28" t="s">
        <v>87</v>
      </c>
    </row>
    <row r="65" spans="1:27" s="3" customFormat="1" ht="7.5" customHeight="1">
      <c r="A65" s="10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22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9"/>
    </row>
    <row r="66" spans="1:27" s="4" customFormat="1" ht="13.5" customHeight="1">
      <c r="A66" s="11" t="s">
        <v>64</v>
      </c>
      <c r="B66" s="17">
        <f t="shared" ref="B66:B78" si="5">SUM(C66:AA66)</f>
        <v>614</v>
      </c>
      <c r="C66" s="17">
        <v>16</v>
      </c>
      <c r="D66" s="17">
        <v>3</v>
      </c>
      <c r="E66" s="17">
        <v>161</v>
      </c>
      <c r="F66" s="17">
        <v>5</v>
      </c>
      <c r="G66" s="17">
        <v>6</v>
      </c>
      <c r="H66" s="17">
        <v>4</v>
      </c>
      <c r="I66" s="17">
        <v>9</v>
      </c>
      <c r="J66" s="17">
        <v>4</v>
      </c>
      <c r="K66" s="17">
        <v>3</v>
      </c>
      <c r="L66" s="17">
        <v>83</v>
      </c>
      <c r="M66" s="17">
        <v>36</v>
      </c>
      <c r="N66" s="17"/>
      <c r="O66" s="17">
        <v>147</v>
      </c>
      <c r="P66" s="17">
        <v>72</v>
      </c>
      <c r="Q66" s="17">
        <v>1</v>
      </c>
      <c r="R66" s="17">
        <v>11</v>
      </c>
      <c r="S66" s="17">
        <v>3</v>
      </c>
      <c r="T66" s="17">
        <v>1</v>
      </c>
      <c r="U66" s="17" t="s">
        <v>24</v>
      </c>
      <c r="V66" s="17">
        <v>1</v>
      </c>
      <c r="W66" s="17">
        <v>5</v>
      </c>
      <c r="X66" s="17">
        <v>7</v>
      </c>
      <c r="Y66" s="17">
        <v>23</v>
      </c>
      <c r="Z66" s="17">
        <v>7</v>
      </c>
      <c r="AA66" s="17">
        <v>6</v>
      </c>
    </row>
    <row r="67" spans="1:27" s="4" customFormat="1" ht="13.5" customHeight="1">
      <c r="A67" s="11">
        <v>7</v>
      </c>
      <c r="B67" s="17">
        <f t="shared" si="5"/>
        <v>519</v>
      </c>
      <c r="C67" s="17">
        <v>15</v>
      </c>
      <c r="D67" s="17">
        <v>9</v>
      </c>
      <c r="E67" s="17">
        <v>155</v>
      </c>
      <c r="F67" s="17">
        <v>5</v>
      </c>
      <c r="G67" s="17">
        <v>7</v>
      </c>
      <c r="H67" s="17">
        <v>24</v>
      </c>
      <c r="I67" s="17">
        <v>9</v>
      </c>
      <c r="J67" s="17">
        <v>6</v>
      </c>
      <c r="K67" s="17">
        <v>5</v>
      </c>
      <c r="L67" s="17">
        <v>40</v>
      </c>
      <c r="M67" s="17">
        <v>28</v>
      </c>
      <c r="N67" s="17"/>
      <c r="O67" s="17">
        <v>131</v>
      </c>
      <c r="P67" s="17">
        <v>37</v>
      </c>
      <c r="Q67" s="17" t="s">
        <v>24</v>
      </c>
      <c r="R67" s="17">
        <v>4</v>
      </c>
      <c r="S67" s="17">
        <v>8</v>
      </c>
      <c r="T67" s="17" t="s">
        <v>24</v>
      </c>
      <c r="U67" s="17">
        <v>1</v>
      </c>
      <c r="V67" s="17">
        <v>2</v>
      </c>
      <c r="W67" s="17">
        <v>4</v>
      </c>
      <c r="X67" s="17">
        <v>5</v>
      </c>
      <c r="Y67" s="17">
        <v>15</v>
      </c>
      <c r="Z67" s="17">
        <v>8</v>
      </c>
      <c r="AA67" s="17">
        <v>1</v>
      </c>
    </row>
    <row r="68" spans="1:27" s="4" customFormat="1" ht="13.5" customHeight="1">
      <c r="A68" s="11">
        <v>12</v>
      </c>
      <c r="B68" s="17">
        <f t="shared" si="5"/>
        <v>373</v>
      </c>
      <c r="C68" s="17">
        <v>8</v>
      </c>
      <c r="D68" s="17">
        <v>5</v>
      </c>
      <c r="E68" s="17">
        <v>121</v>
      </c>
      <c r="F68" s="17">
        <v>3</v>
      </c>
      <c r="G68" s="17">
        <v>2</v>
      </c>
      <c r="H68" s="17">
        <v>6</v>
      </c>
      <c r="I68" s="17">
        <v>8</v>
      </c>
      <c r="J68" s="17">
        <v>4</v>
      </c>
      <c r="K68" s="17">
        <v>1</v>
      </c>
      <c r="L68" s="17">
        <v>48</v>
      </c>
      <c r="M68" s="17">
        <v>21</v>
      </c>
      <c r="N68" s="17"/>
      <c r="O68" s="17">
        <v>84</v>
      </c>
      <c r="P68" s="17">
        <v>29</v>
      </c>
      <c r="Q68" s="17" t="s">
        <v>24</v>
      </c>
      <c r="R68" s="17">
        <v>7</v>
      </c>
      <c r="S68" s="17">
        <v>7</v>
      </c>
      <c r="T68" s="17" t="s">
        <v>24</v>
      </c>
      <c r="U68" s="17" t="s">
        <v>24</v>
      </c>
      <c r="V68" s="17" t="s">
        <v>24</v>
      </c>
      <c r="W68" s="17" t="s">
        <v>24</v>
      </c>
      <c r="X68" s="17">
        <v>1</v>
      </c>
      <c r="Y68" s="17">
        <v>12</v>
      </c>
      <c r="Z68" s="17">
        <v>5</v>
      </c>
      <c r="AA68" s="17">
        <v>1</v>
      </c>
    </row>
    <row r="69" spans="1:27" s="4" customFormat="1" ht="13.5" customHeight="1">
      <c r="A69" s="11">
        <v>15</v>
      </c>
      <c r="B69" s="17">
        <f t="shared" si="5"/>
        <v>437</v>
      </c>
      <c r="C69" s="17">
        <v>5</v>
      </c>
      <c r="D69" s="17">
        <v>9</v>
      </c>
      <c r="E69" s="17">
        <v>130</v>
      </c>
      <c r="F69" s="17">
        <v>4</v>
      </c>
      <c r="G69" s="17">
        <v>7</v>
      </c>
      <c r="H69" s="17">
        <v>8</v>
      </c>
      <c r="I69" s="17">
        <v>7</v>
      </c>
      <c r="J69" s="17">
        <v>8</v>
      </c>
      <c r="K69" s="17">
        <v>2</v>
      </c>
      <c r="L69" s="17">
        <v>45</v>
      </c>
      <c r="M69" s="17">
        <v>30</v>
      </c>
      <c r="N69" s="17"/>
      <c r="O69" s="17">
        <v>91</v>
      </c>
      <c r="P69" s="17">
        <v>40</v>
      </c>
      <c r="Q69" s="17">
        <v>2</v>
      </c>
      <c r="R69" s="17">
        <v>4</v>
      </c>
      <c r="S69" s="17">
        <v>4</v>
      </c>
      <c r="T69" s="17" t="s">
        <v>24</v>
      </c>
      <c r="U69" s="17" t="s">
        <v>24</v>
      </c>
      <c r="V69" s="17">
        <v>3</v>
      </c>
      <c r="W69" s="17">
        <v>2</v>
      </c>
      <c r="X69" s="17">
        <v>1</v>
      </c>
      <c r="Y69" s="17">
        <v>15</v>
      </c>
      <c r="Z69" s="17">
        <v>5</v>
      </c>
      <c r="AA69" s="17">
        <v>15</v>
      </c>
    </row>
    <row r="70" spans="1:27" s="4" customFormat="1" ht="13.5" customHeight="1">
      <c r="A70" s="11">
        <v>20</v>
      </c>
      <c r="B70" s="17">
        <f t="shared" si="5"/>
        <v>336</v>
      </c>
      <c r="C70" s="17">
        <v>8</v>
      </c>
      <c r="D70" s="17">
        <v>8</v>
      </c>
      <c r="E70" s="17">
        <v>95</v>
      </c>
      <c r="F70" s="17">
        <v>4</v>
      </c>
      <c r="G70" s="17">
        <v>6</v>
      </c>
      <c r="H70" s="17">
        <v>10</v>
      </c>
      <c r="I70" s="17">
        <v>3</v>
      </c>
      <c r="J70" s="17">
        <v>7</v>
      </c>
      <c r="K70" s="17">
        <v>6</v>
      </c>
      <c r="L70" s="17">
        <v>37</v>
      </c>
      <c r="M70" s="17">
        <v>20</v>
      </c>
      <c r="N70" s="17"/>
      <c r="O70" s="17">
        <v>61</v>
      </c>
      <c r="P70" s="17">
        <v>36</v>
      </c>
      <c r="Q70" s="17" t="s">
        <v>24</v>
      </c>
      <c r="R70" s="17">
        <v>8</v>
      </c>
      <c r="S70" s="17">
        <v>5</v>
      </c>
      <c r="T70" s="17">
        <v>1</v>
      </c>
      <c r="U70" s="17" t="s">
        <v>24</v>
      </c>
      <c r="V70" s="17">
        <v>3</v>
      </c>
      <c r="W70" s="17">
        <v>1</v>
      </c>
      <c r="X70" s="17">
        <v>6</v>
      </c>
      <c r="Y70" s="17">
        <v>7</v>
      </c>
      <c r="Z70" s="17">
        <v>3</v>
      </c>
      <c r="AA70" s="17">
        <v>1</v>
      </c>
    </row>
    <row r="71" spans="1:27" s="4" customFormat="1" ht="13.5" customHeight="1">
      <c r="A71" s="11">
        <v>21</v>
      </c>
      <c r="B71" s="17">
        <f t="shared" si="5"/>
        <v>335</v>
      </c>
      <c r="C71" s="17">
        <v>8</v>
      </c>
      <c r="D71" s="17">
        <v>8</v>
      </c>
      <c r="E71" s="17">
        <v>95</v>
      </c>
      <c r="F71" s="17">
        <v>4</v>
      </c>
      <c r="G71" s="17">
        <v>6</v>
      </c>
      <c r="H71" s="17">
        <v>10</v>
      </c>
      <c r="I71" s="17">
        <v>3</v>
      </c>
      <c r="J71" s="17">
        <v>7</v>
      </c>
      <c r="K71" s="17">
        <v>6</v>
      </c>
      <c r="L71" s="17">
        <v>37</v>
      </c>
      <c r="M71" s="17">
        <v>20</v>
      </c>
      <c r="N71" s="17"/>
      <c r="O71" s="17">
        <v>61</v>
      </c>
      <c r="P71" s="17">
        <v>36</v>
      </c>
      <c r="Q71" s="17" t="s">
        <v>24</v>
      </c>
      <c r="R71" s="17">
        <v>8</v>
      </c>
      <c r="S71" s="17">
        <v>5</v>
      </c>
      <c r="T71" s="17">
        <v>1</v>
      </c>
      <c r="U71" s="17" t="s">
        <v>24</v>
      </c>
      <c r="V71" s="17">
        <v>3</v>
      </c>
      <c r="W71" s="17">
        <v>1</v>
      </c>
      <c r="X71" s="17">
        <v>6</v>
      </c>
      <c r="Y71" s="17">
        <v>7</v>
      </c>
      <c r="Z71" s="17">
        <v>3</v>
      </c>
      <c r="AA71" s="17" t="s">
        <v>24</v>
      </c>
    </row>
    <row r="72" spans="1:27" s="4" customFormat="1" ht="13.5" customHeight="1">
      <c r="A72" s="11">
        <v>22</v>
      </c>
      <c r="B72" s="17">
        <f t="shared" si="5"/>
        <v>281</v>
      </c>
      <c r="C72" s="17">
        <v>11</v>
      </c>
      <c r="D72" s="17">
        <v>6</v>
      </c>
      <c r="E72" s="17">
        <v>91</v>
      </c>
      <c r="F72" s="17">
        <v>13</v>
      </c>
      <c r="G72" s="17">
        <v>6</v>
      </c>
      <c r="H72" s="17">
        <v>10</v>
      </c>
      <c r="I72" s="17">
        <v>8</v>
      </c>
      <c r="J72" s="17">
        <v>5</v>
      </c>
      <c r="K72" s="17">
        <v>2</v>
      </c>
      <c r="L72" s="17">
        <v>24</v>
      </c>
      <c r="M72" s="17">
        <v>13</v>
      </c>
      <c r="N72" s="17"/>
      <c r="O72" s="17">
        <v>50</v>
      </c>
      <c r="P72" s="17">
        <v>24</v>
      </c>
      <c r="Q72" s="17" t="s">
        <v>24</v>
      </c>
      <c r="R72" s="17">
        <v>1</v>
      </c>
      <c r="S72" s="17" t="s">
        <v>24</v>
      </c>
      <c r="T72" s="17" t="s">
        <v>24</v>
      </c>
      <c r="U72" s="17" t="s">
        <v>24</v>
      </c>
      <c r="V72" s="17">
        <v>1</v>
      </c>
      <c r="W72" s="17">
        <v>1</v>
      </c>
      <c r="X72" s="17">
        <v>1</v>
      </c>
      <c r="Y72" s="17">
        <v>14</v>
      </c>
      <c r="Z72" s="17" t="s">
        <v>24</v>
      </c>
      <c r="AA72" s="17" t="s">
        <v>24</v>
      </c>
    </row>
    <row r="73" spans="1:27" s="4" customFormat="1" ht="13.5" customHeight="1">
      <c r="A73" s="11">
        <v>23</v>
      </c>
      <c r="B73" s="17">
        <f t="shared" si="5"/>
        <v>623</v>
      </c>
      <c r="C73" s="17">
        <v>23</v>
      </c>
      <c r="D73" s="17">
        <v>19</v>
      </c>
      <c r="E73" s="17">
        <v>176</v>
      </c>
      <c r="F73" s="17">
        <v>17</v>
      </c>
      <c r="G73" s="17">
        <v>12</v>
      </c>
      <c r="H73" s="17">
        <v>4</v>
      </c>
      <c r="I73" s="17">
        <v>9</v>
      </c>
      <c r="J73" s="17">
        <v>22</v>
      </c>
      <c r="K73" s="17">
        <v>9</v>
      </c>
      <c r="L73" s="17">
        <v>70</v>
      </c>
      <c r="M73" s="17">
        <v>57</v>
      </c>
      <c r="N73" s="17"/>
      <c r="O73" s="17">
        <v>69</v>
      </c>
      <c r="P73" s="17">
        <v>71</v>
      </c>
      <c r="Q73" s="17" t="s">
        <v>24</v>
      </c>
      <c r="R73" s="17">
        <v>14</v>
      </c>
      <c r="S73" s="17">
        <v>10</v>
      </c>
      <c r="T73" s="17">
        <v>3</v>
      </c>
      <c r="U73" s="17" t="s">
        <v>24</v>
      </c>
      <c r="V73" s="17">
        <v>2</v>
      </c>
      <c r="W73" s="17">
        <v>3</v>
      </c>
      <c r="X73" s="17">
        <v>8</v>
      </c>
      <c r="Y73" s="17">
        <v>24</v>
      </c>
      <c r="Z73" s="17">
        <v>1</v>
      </c>
      <c r="AA73" s="17" t="s">
        <v>24</v>
      </c>
    </row>
    <row r="74" spans="1:27" s="4" customFormat="1" ht="13.5" customHeight="1">
      <c r="A74" s="11">
        <v>24</v>
      </c>
      <c r="B74" s="17">
        <f t="shared" si="5"/>
        <v>297</v>
      </c>
      <c r="C74" s="17">
        <v>10</v>
      </c>
      <c r="D74" s="17">
        <v>8</v>
      </c>
      <c r="E74" s="17">
        <v>86</v>
      </c>
      <c r="F74" s="17">
        <v>4</v>
      </c>
      <c r="G74" s="17">
        <v>1</v>
      </c>
      <c r="H74" s="17">
        <v>8</v>
      </c>
      <c r="I74" s="17">
        <v>3</v>
      </c>
      <c r="J74" s="17">
        <v>5</v>
      </c>
      <c r="K74" s="17">
        <v>7</v>
      </c>
      <c r="L74" s="17">
        <v>23</v>
      </c>
      <c r="M74" s="17">
        <v>22</v>
      </c>
      <c r="N74" s="17"/>
      <c r="O74" s="17">
        <v>45</v>
      </c>
      <c r="P74" s="17">
        <v>44</v>
      </c>
      <c r="Q74" s="17">
        <v>1</v>
      </c>
      <c r="R74" s="17">
        <v>3</v>
      </c>
      <c r="S74" s="17">
        <v>4</v>
      </c>
      <c r="T74" s="17">
        <v>1</v>
      </c>
      <c r="U74" s="17" t="s">
        <v>24</v>
      </c>
      <c r="V74" s="17">
        <v>1</v>
      </c>
      <c r="W74" s="17">
        <v>2</v>
      </c>
      <c r="X74" s="17">
        <v>1</v>
      </c>
      <c r="Y74" s="17">
        <v>15</v>
      </c>
      <c r="Z74" s="17">
        <v>2</v>
      </c>
      <c r="AA74" s="17">
        <v>1</v>
      </c>
    </row>
    <row r="75" spans="1:27" s="4" customFormat="1" ht="13.5" customHeight="1">
      <c r="A75" s="11">
        <v>25</v>
      </c>
      <c r="B75" s="17">
        <f t="shared" si="5"/>
        <v>232</v>
      </c>
      <c r="C75" s="17">
        <v>4</v>
      </c>
      <c r="D75" s="17">
        <v>5</v>
      </c>
      <c r="E75" s="17">
        <v>70</v>
      </c>
      <c r="F75" s="17">
        <v>2</v>
      </c>
      <c r="G75" s="17">
        <v>6</v>
      </c>
      <c r="H75" s="17">
        <v>3</v>
      </c>
      <c r="I75" s="17">
        <v>2</v>
      </c>
      <c r="J75" s="17">
        <v>6</v>
      </c>
      <c r="K75" s="17">
        <v>6</v>
      </c>
      <c r="L75" s="17">
        <v>17</v>
      </c>
      <c r="M75" s="17">
        <v>15</v>
      </c>
      <c r="N75" s="17"/>
      <c r="O75" s="17">
        <v>31</v>
      </c>
      <c r="P75" s="17">
        <v>26</v>
      </c>
      <c r="Q75" s="17">
        <v>1</v>
      </c>
      <c r="R75" s="17" t="s">
        <v>24</v>
      </c>
      <c r="S75" s="17">
        <v>7</v>
      </c>
      <c r="T75" s="17">
        <v>2</v>
      </c>
      <c r="U75" s="17" t="s">
        <v>24</v>
      </c>
      <c r="V75" s="17" t="s">
        <v>24</v>
      </c>
      <c r="W75" s="17">
        <v>2</v>
      </c>
      <c r="X75" s="17">
        <v>1</v>
      </c>
      <c r="Y75" s="17">
        <v>14</v>
      </c>
      <c r="Z75" s="17">
        <v>7</v>
      </c>
      <c r="AA75" s="17">
        <v>5</v>
      </c>
    </row>
    <row r="76" spans="1:27" s="4" customFormat="1" ht="13.5" customHeight="1">
      <c r="A76" s="11">
        <v>26</v>
      </c>
      <c r="B76" s="17">
        <f t="shared" si="5"/>
        <v>271</v>
      </c>
      <c r="C76" s="17">
        <v>9</v>
      </c>
      <c r="D76" s="17">
        <v>14</v>
      </c>
      <c r="E76" s="17">
        <v>90</v>
      </c>
      <c r="F76" s="17">
        <v>2</v>
      </c>
      <c r="G76" s="17">
        <v>3</v>
      </c>
      <c r="H76" s="17">
        <v>6</v>
      </c>
      <c r="I76" s="17">
        <v>3</v>
      </c>
      <c r="J76" s="17">
        <v>2</v>
      </c>
      <c r="K76" s="17">
        <v>4</v>
      </c>
      <c r="L76" s="17">
        <v>27</v>
      </c>
      <c r="M76" s="17">
        <v>21</v>
      </c>
      <c r="N76" s="17"/>
      <c r="O76" s="17">
        <v>38</v>
      </c>
      <c r="P76" s="17">
        <v>21</v>
      </c>
      <c r="Q76" s="17">
        <v>3</v>
      </c>
      <c r="R76" s="17">
        <v>1</v>
      </c>
      <c r="S76" s="17">
        <v>2</v>
      </c>
      <c r="T76" s="17">
        <v>1</v>
      </c>
      <c r="U76" s="17" t="s">
        <v>24</v>
      </c>
      <c r="V76" s="17">
        <v>2</v>
      </c>
      <c r="W76" s="17">
        <v>2</v>
      </c>
      <c r="X76" s="17" t="s">
        <v>24</v>
      </c>
      <c r="Y76" s="17">
        <v>11</v>
      </c>
      <c r="Z76" s="17">
        <v>5</v>
      </c>
      <c r="AA76" s="17">
        <v>4</v>
      </c>
    </row>
    <row r="77" spans="1:27" s="4" customFormat="1" ht="13.5" customHeight="1">
      <c r="A77" s="11">
        <v>27</v>
      </c>
      <c r="B77" s="17">
        <f t="shared" si="5"/>
        <v>288</v>
      </c>
      <c r="C77" s="17">
        <v>10</v>
      </c>
      <c r="D77" s="17">
        <v>13</v>
      </c>
      <c r="E77" s="17">
        <v>92</v>
      </c>
      <c r="F77" s="17">
        <v>2</v>
      </c>
      <c r="G77" s="17">
        <v>3</v>
      </c>
      <c r="H77" s="17">
        <v>7</v>
      </c>
      <c r="I77" s="17">
        <v>3</v>
      </c>
      <c r="J77" s="17">
        <v>5</v>
      </c>
      <c r="K77" s="17">
        <v>2</v>
      </c>
      <c r="L77" s="17">
        <v>17</v>
      </c>
      <c r="M77" s="17">
        <v>22</v>
      </c>
      <c r="N77" s="17"/>
      <c r="O77" s="17">
        <v>38</v>
      </c>
      <c r="P77" s="17">
        <v>15</v>
      </c>
      <c r="Q77" s="17" t="s">
        <v>24</v>
      </c>
      <c r="R77" s="17">
        <v>2</v>
      </c>
      <c r="S77" s="17">
        <v>5</v>
      </c>
      <c r="T77" s="17">
        <v>3</v>
      </c>
      <c r="U77" s="17" t="s">
        <v>24</v>
      </c>
      <c r="V77" s="17">
        <v>6</v>
      </c>
      <c r="W77" s="17">
        <v>8</v>
      </c>
      <c r="X77" s="17">
        <v>4</v>
      </c>
      <c r="Y77" s="17">
        <v>15</v>
      </c>
      <c r="Z77" s="17">
        <v>6</v>
      </c>
      <c r="AA77" s="17">
        <v>10</v>
      </c>
    </row>
    <row r="78" spans="1:27" s="4" customFormat="1" ht="13.5" customHeight="1">
      <c r="A78" s="11">
        <v>28</v>
      </c>
      <c r="B78" s="17">
        <f t="shared" si="5"/>
        <v>351</v>
      </c>
      <c r="C78" s="17">
        <v>15</v>
      </c>
      <c r="D78" s="17">
        <v>7</v>
      </c>
      <c r="E78" s="17">
        <v>122</v>
      </c>
      <c r="F78" s="17">
        <v>7</v>
      </c>
      <c r="G78" s="17">
        <v>1</v>
      </c>
      <c r="H78" s="17">
        <v>3</v>
      </c>
      <c r="I78" s="17">
        <v>2</v>
      </c>
      <c r="J78" s="17" t="s">
        <v>24</v>
      </c>
      <c r="K78" s="17">
        <v>1</v>
      </c>
      <c r="L78" s="17">
        <v>27</v>
      </c>
      <c r="M78" s="17">
        <v>21</v>
      </c>
      <c r="N78" s="17"/>
      <c r="O78" s="17">
        <v>45</v>
      </c>
      <c r="P78" s="17">
        <v>27</v>
      </c>
      <c r="Q78" s="17">
        <v>2</v>
      </c>
      <c r="R78" s="17">
        <v>4</v>
      </c>
      <c r="S78" s="17">
        <v>9</v>
      </c>
      <c r="T78" s="17">
        <v>6</v>
      </c>
      <c r="U78" s="17">
        <v>2</v>
      </c>
      <c r="V78" s="17">
        <v>1</v>
      </c>
      <c r="W78" s="17">
        <v>2</v>
      </c>
      <c r="X78" s="17">
        <v>1</v>
      </c>
      <c r="Y78" s="17">
        <v>33</v>
      </c>
      <c r="Z78" s="17">
        <v>9</v>
      </c>
      <c r="AA78" s="17">
        <v>4</v>
      </c>
    </row>
    <row r="79" spans="1:27" s="4" customFormat="1" ht="6.75" customHeight="1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7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6.75" customHeight="1">
      <c r="A80" s="7"/>
      <c r="N80" s="25"/>
    </row>
    <row r="81" spans="1:14" ht="13.5" customHeight="1">
      <c r="A81" s="1" t="s">
        <v>177</v>
      </c>
      <c r="N81" s="25"/>
    </row>
    <row r="82" spans="1:14" ht="13.5" customHeight="1">
      <c r="N82" s="25"/>
    </row>
    <row r="83" spans="1:14" ht="13.5" customHeight="1"/>
    <row r="84" spans="1:14" ht="13.5" customHeight="1"/>
    <row r="85" spans="1:14" ht="13.5" customHeight="1"/>
  </sheetData>
  <mergeCells count="14">
    <mergeCell ref="C7:M7"/>
    <mergeCell ref="O7:AA7"/>
    <mergeCell ref="B25:M25"/>
    <mergeCell ref="O25:AA25"/>
    <mergeCell ref="C45:M45"/>
    <mergeCell ref="O45:AA45"/>
    <mergeCell ref="B63:M63"/>
    <mergeCell ref="O63:AA63"/>
    <mergeCell ref="A7:A8"/>
    <mergeCell ref="B7:B8"/>
    <mergeCell ref="A25:A26"/>
    <mergeCell ref="A45:A46"/>
    <mergeCell ref="B45:B46"/>
    <mergeCell ref="A63:A64"/>
  </mergeCells>
  <phoneticPr fontId="3"/>
  <pageMargins left="0.74803149606299213" right="0.74803149606299213" top="0.98425196850393681" bottom="0.98425196850393681" header="0.51181102362204722" footer="0.51181102362204722"/>
  <pageSetup paperSize="9" scale="74" fitToWidth="1" fitToHeight="1" orientation="portrait" usePrinterDefaults="1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70"/>
  <sheetViews>
    <sheetView tabSelected="1" view="pageBreakPreview" zoomScale="115" zoomScaleSheetLayoutView="115" workbookViewId="0">
      <selection activeCell="L62" sqref="L62"/>
    </sheetView>
  </sheetViews>
  <sheetFormatPr defaultRowHeight="13.5"/>
  <cols>
    <col min="1" max="1" width="10.625" style="2" customWidth="1"/>
    <col min="2" max="2" width="7.5" style="2" customWidth="1"/>
    <col min="3" max="13" width="6.75" style="2" bestFit="1" customWidth="1"/>
    <col min="14" max="16384" width="9" style="2" customWidth="1"/>
  </cols>
  <sheetData>
    <row r="1" spans="1:14" ht="14.25">
      <c r="L1" s="26"/>
      <c r="M1" s="79" t="s">
        <v>39</v>
      </c>
    </row>
    <row r="2" spans="1:14" ht="15">
      <c r="A2" s="34" t="s">
        <v>42</v>
      </c>
    </row>
    <row r="3" spans="1:14" ht="9" customHeight="1"/>
    <row r="4" spans="1:14" ht="14.25">
      <c r="A4" s="35" t="s">
        <v>183</v>
      </c>
      <c r="C4" s="50"/>
      <c r="D4" s="50"/>
      <c r="E4" s="50"/>
      <c r="F4" s="50"/>
      <c r="G4" s="50"/>
      <c r="H4" s="50"/>
      <c r="I4" s="76"/>
      <c r="J4" s="76"/>
      <c r="K4" s="76"/>
      <c r="L4" s="76"/>
      <c r="M4" s="17" t="s">
        <v>173</v>
      </c>
    </row>
    <row r="5" spans="1:14" ht="7.5" customHeight="1">
      <c r="B5" s="50"/>
      <c r="C5" s="50"/>
      <c r="D5" s="50"/>
      <c r="E5" s="50"/>
      <c r="F5" s="50"/>
      <c r="G5" s="50"/>
      <c r="H5" s="50"/>
      <c r="I5" s="77"/>
      <c r="J5" s="77"/>
      <c r="K5" s="77"/>
      <c r="L5" s="77"/>
      <c r="M5" s="77"/>
    </row>
    <row r="6" spans="1:14" s="31" customFormat="1" ht="14.25">
      <c r="A6" s="36" t="s">
        <v>88</v>
      </c>
      <c r="B6" s="51" t="s">
        <v>172</v>
      </c>
      <c r="C6" s="19">
        <v>40</v>
      </c>
      <c r="D6" s="19">
        <v>45</v>
      </c>
      <c r="E6" s="19">
        <v>50</v>
      </c>
      <c r="F6" s="19">
        <v>55</v>
      </c>
      <c r="G6" s="19">
        <v>60</v>
      </c>
      <c r="H6" s="73" t="s">
        <v>86</v>
      </c>
      <c r="I6" s="19">
        <v>7</v>
      </c>
      <c r="J6" s="19">
        <v>12</v>
      </c>
      <c r="K6" s="23">
        <v>17</v>
      </c>
      <c r="L6" s="23">
        <v>22</v>
      </c>
      <c r="M6" s="23">
        <v>27</v>
      </c>
    </row>
    <row r="7" spans="1:14" s="31" customFormat="1" ht="6" customHeight="1">
      <c r="A7" s="3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14.25" customHeight="1">
      <c r="A8" s="38" t="s">
        <v>90</v>
      </c>
      <c r="B8" s="52">
        <v>5845</v>
      </c>
      <c r="C8" s="52">
        <v>6358</v>
      </c>
      <c r="D8" s="52">
        <v>6835</v>
      </c>
      <c r="E8" s="52">
        <v>7098</v>
      </c>
      <c r="F8" s="52">
        <v>7371</v>
      </c>
      <c r="G8" s="52">
        <v>7440</v>
      </c>
      <c r="H8" s="52">
        <v>7499</v>
      </c>
      <c r="I8" s="52">
        <v>7620</v>
      </c>
      <c r="J8" s="52">
        <v>7708</v>
      </c>
      <c r="K8" s="52">
        <v>7807</v>
      </c>
      <c r="L8" s="52">
        <v>7785</v>
      </c>
      <c r="M8" s="52">
        <v>7487</v>
      </c>
      <c r="N8" s="50"/>
    </row>
    <row r="9" spans="1:14" ht="14.25" customHeight="1">
      <c r="A9" s="38" t="s">
        <v>94</v>
      </c>
      <c r="B9" s="52">
        <f t="shared" ref="B9:M9" si="0">B10+B11</f>
        <v>31839</v>
      </c>
      <c r="C9" s="52">
        <f t="shared" si="0"/>
        <v>31040</v>
      </c>
      <c r="D9" s="52">
        <f t="shared" si="0"/>
        <v>30308</v>
      </c>
      <c r="E9" s="52">
        <f t="shared" si="0"/>
        <v>29439</v>
      </c>
      <c r="F9" s="52">
        <f t="shared" si="0"/>
        <v>29356</v>
      </c>
      <c r="G9" s="52">
        <f t="shared" si="0"/>
        <v>28404</v>
      </c>
      <c r="H9" s="52">
        <f t="shared" si="0"/>
        <v>27242</v>
      </c>
      <c r="I9" s="52">
        <f t="shared" si="0"/>
        <v>26129</v>
      </c>
      <c r="J9" s="52">
        <f t="shared" si="0"/>
        <v>25676</v>
      </c>
      <c r="K9" s="52">
        <f t="shared" si="0"/>
        <v>24709</v>
      </c>
      <c r="L9" s="52">
        <f t="shared" si="0"/>
        <v>23300</v>
      </c>
      <c r="M9" s="52">
        <f t="shared" si="0"/>
        <v>19758</v>
      </c>
      <c r="N9" s="50"/>
    </row>
    <row r="10" spans="1:14" ht="14.25" customHeight="1">
      <c r="A10" s="37" t="s">
        <v>2</v>
      </c>
      <c r="B10" s="52">
        <v>14445</v>
      </c>
      <c r="C10" s="52">
        <v>14369</v>
      </c>
      <c r="D10" s="52">
        <v>14079</v>
      </c>
      <c r="E10" s="52">
        <v>13814</v>
      </c>
      <c r="F10" s="52">
        <v>13787</v>
      </c>
      <c r="G10" s="52">
        <v>13202</v>
      </c>
      <c r="H10" s="52">
        <v>12663</v>
      </c>
      <c r="I10" s="52">
        <v>12032</v>
      </c>
      <c r="J10" s="52">
        <v>12074</v>
      </c>
      <c r="K10" s="52">
        <v>11543</v>
      </c>
      <c r="L10" s="52">
        <v>10844</v>
      </c>
      <c r="M10" s="52">
        <v>9736</v>
      </c>
      <c r="N10" s="50"/>
    </row>
    <row r="11" spans="1:14" ht="14.25" customHeight="1">
      <c r="A11" s="37" t="s">
        <v>7</v>
      </c>
      <c r="B11" s="52">
        <v>17394</v>
      </c>
      <c r="C11" s="52">
        <v>16671</v>
      </c>
      <c r="D11" s="52">
        <v>16229</v>
      </c>
      <c r="E11" s="52">
        <v>15625</v>
      </c>
      <c r="F11" s="52">
        <v>15569</v>
      </c>
      <c r="G11" s="52">
        <v>15202</v>
      </c>
      <c r="H11" s="52">
        <v>14579</v>
      </c>
      <c r="I11" s="52">
        <v>14097</v>
      </c>
      <c r="J11" s="52">
        <v>13602</v>
      </c>
      <c r="K11" s="52">
        <v>13166</v>
      </c>
      <c r="L11" s="52">
        <v>12456</v>
      </c>
      <c r="M11" s="52">
        <v>10022</v>
      </c>
      <c r="N11" s="50"/>
    </row>
    <row r="12" spans="1:14" s="32" customFormat="1">
      <c r="A12" s="39" t="s">
        <v>95</v>
      </c>
      <c r="B12" s="53">
        <f t="shared" ref="B12:J12" si="1">B9/B8</f>
        <v>5.4472198460222412</v>
      </c>
      <c r="C12" s="61">
        <f t="shared" si="1"/>
        <v>4.8820383768480653</v>
      </c>
      <c r="D12" s="61">
        <f t="shared" si="1"/>
        <v>4.4342355523043162</v>
      </c>
      <c r="E12" s="61">
        <f t="shared" si="1"/>
        <v>4.1475063398140319</v>
      </c>
      <c r="F12" s="61">
        <f t="shared" si="1"/>
        <v>3.9826346493013158</v>
      </c>
      <c r="G12" s="61">
        <f t="shared" si="1"/>
        <v>3.8177419354838711</v>
      </c>
      <c r="H12" s="61">
        <f t="shared" si="1"/>
        <v>3.6327510334711293</v>
      </c>
      <c r="I12" s="61">
        <f t="shared" si="1"/>
        <v>3.4290026246719161</v>
      </c>
      <c r="J12" s="61">
        <f t="shared" si="1"/>
        <v>3.3310845874416191</v>
      </c>
      <c r="K12" s="61">
        <f>(K9/K8)-0.03</f>
        <v>3.1349801460228002</v>
      </c>
      <c r="L12" s="61">
        <f>(L9/L8)</f>
        <v>2.9929351316634554</v>
      </c>
      <c r="M12" s="61">
        <f>(M9/M8)</f>
        <v>2.6389742219847738</v>
      </c>
    </row>
    <row r="13" spans="1:14">
      <c r="A13" s="37" t="s">
        <v>96</v>
      </c>
      <c r="B13" s="53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50"/>
    </row>
    <row r="14" spans="1:14" s="33" customFormat="1">
      <c r="A14" s="40" t="s">
        <v>98</v>
      </c>
      <c r="B14" s="54">
        <v>137.69999999999999</v>
      </c>
      <c r="C14" s="62">
        <v>134.19999999999999</v>
      </c>
      <c r="D14" s="62">
        <v>130.9</v>
      </c>
      <c r="E14" s="62">
        <v>127.1</v>
      </c>
      <c r="F14" s="62">
        <v>126.7</v>
      </c>
      <c r="G14" s="62">
        <v>122.6</v>
      </c>
      <c r="H14" s="62">
        <v>117.3</v>
      </c>
      <c r="I14" s="62">
        <v>112.5</v>
      </c>
      <c r="J14" s="62">
        <v>110.6</v>
      </c>
      <c r="K14" s="62">
        <v>106.4</v>
      </c>
      <c r="L14" s="62">
        <v>100.3</v>
      </c>
      <c r="M14" s="62">
        <v>85.2</v>
      </c>
    </row>
    <row r="15" spans="1:14">
      <c r="A15" s="41" t="s">
        <v>61</v>
      </c>
      <c r="B15" s="54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50"/>
    </row>
    <row r="16" spans="1:14" ht="6.75" customHeight="1">
      <c r="A16" s="42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0"/>
    </row>
    <row r="17" spans="1:14" ht="14.25">
      <c r="N17" s="50"/>
    </row>
    <row r="18" spans="1:14" ht="14.25">
      <c r="A18" s="6" t="s">
        <v>112</v>
      </c>
      <c r="I18" s="76"/>
      <c r="J18" s="76"/>
      <c r="K18" s="76"/>
      <c r="L18" s="76"/>
      <c r="M18" s="17" t="s">
        <v>173</v>
      </c>
      <c r="N18" s="50"/>
    </row>
    <row r="19" spans="1:14" ht="7.5" customHeight="1">
      <c r="A19" s="43"/>
      <c r="B19" s="43"/>
      <c r="I19" s="77"/>
      <c r="J19" s="77"/>
      <c r="K19" s="77"/>
      <c r="L19" s="77"/>
      <c r="M19" s="77"/>
      <c r="N19" s="50"/>
    </row>
    <row r="20" spans="1:14" ht="14.25">
      <c r="A20" s="44" t="s">
        <v>99</v>
      </c>
      <c r="B20" s="56"/>
      <c r="C20" s="23" t="s">
        <v>101</v>
      </c>
      <c r="D20" s="67"/>
      <c r="E20" s="8"/>
      <c r="F20" s="23" t="s">
        <v>2</v>
      </c>
      <c r="G20" s="67"/>
      <c r="H20" s="67"/>
      <c r="I20" s="8"/>
      <c r="J20" s="23" t="s">
        <v>7</v>
      </c>
      <c r="K20" s="67"/>
      <c r="L20" s="67"/>
      <c r="M20" s="67"/>
      <c r="N20" s="50"/>
    </row>
    <row r="21" spans="1:14" s="31" customFormat="1">
      <c r="A21" s="45"/>
      <c r="B21" s="57"/>
      <c r="C21" s="63" t="s">
        <v>0</v>
      </c>
      <c r="D21" s="69" t="s">
        <v>2</v>
      </c>
      <c r="E21" s="69" t="s">
        <v>7</v>
      </c>
      <c r="F21" s="69" t="s">
        <v>102</v>
      </c>
      <c r="G21" s="20" t="s">
        <v>8</v>
      </c>
      <c r="H21" s="69" t="s">
        <v>104</v>
      </c>
      <c r="I21" s="69" t="s">
        <v>105</v>
      </c>
      <c r="J21" s="69" t="s">
        <v>102</v>
      </c>
      <c r="K21" s="20" t="s">
        <v>8</v>
      </c>
      <c r="L21" s="69" t="s">
        <v>104</v>
      </c>
      <c r="M21" s="80" t="s">
        <v>105</v>
      </c>
    </row>
    <row r="22" spans="1:14" ht="6" customHeight="1">
      <c r="A22" s="7"/>
      <c r="B22" s="3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0"/>
    </row>
    <row r="23" spans="1:14">
      <c r="A23" s="46" t="s">
        <v>93</v>
      </c>
      <c r="B23" s="38"/>
      <c r="C23" s="64">
        <v>21447</v>
      </c>
      <c r="D23" s="64">
        <v>9855</v>
      </c>
      <c r="E23" s="64">
        <v>11592</v>
      </c>
      <c r="F23" s="64">
        <v>2397</v>
      </c>
      <c r="G23" s="64">
        <v>6766</v>
      </c>
      <c r="H23" s="64">
        <v>387</v>
      </c>
      <c r="I23" s="64">
        <v>301</v>
      </c>
      <c r="J23" s="64">
        <v>1699</v>
      </c>
      <c r="K23" s="64">
        <v>7013</v>
      </c>
      <c r="L23" s="64">
        <v>2399</v>
      </c>
      <c r="M23" s="64">
        <v>475</v>
      </c>
      <c r="N23" s="50"/>
    </row>
    <row r="24" spans="1:14" ht="14.25" customHeight="1">
      <c r="A24" s="46"/>
      <c r="B24" s="38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50"/>
    </row>
    <row r="25" spans="1:14">
      <c r="A25" s="46" t="s">
        <v>107</v>
      </c>
      <c r="B25" s="38"/>
      <c r="C25" s="52">
        <f>D25+E25</f>
        <v>20566</v>
      </c>
      <c r="D25" s="64">
        <v>9408</v>
      </c>
      <c r="E25" s="64">
        <v>11158</v>
      </c>
      <c r="F25" s="64">
        <v>2358</v>
      </c>
      <c r="G25" s="64">
        <v>6262</v>
      </c>
      <c r="H25" s="74">
        <v>768</v>
      </c>
      <c r="I25" s="74"/>
      <c r="J25" s="64">
        <v>1660</v>
      </c>
      <c r="K25" s="64">
        <v>6572</v>
      </c>
      <c r="L25" s="74">
        <v>2911</v>
      </c>
      <c r="M25" s="74"/>
      <c r="N25" s="50"/>
    </row>
    <row r="26" spans="1:14">
      <c r="A26" s="46" t="s">
        <v>73</v>
      </c>
      <c r="B26" s="38"/>
      <c r="C26" s="64">
        <f>SUM(C28:C44)</f>
        <v>17702</v>
      </c>
      <c r="D26" s="64">
        <f>SUM(D28:D44)</f>
        <v>8648</v>
      </c>
      <c r="E26" s="64">
        <f>(SUM(E28:E44))</f>
        <v>9054</v>
      </c>
      <c r="F26" s="64">
        <f t="shared" ref="F26:M26" si="2">SUM(F28:F44)</f>
        <v>2495</v>
      </c>
      <c r="G26" s="64">
        <f t="shared" si="2"/>
        <v>5161</v>
      </c>
      <c r="H26" s="75">
        <f t="shared" si="2"/>
        <v>532</v>
      </c>
      <c r="I26" s="75">
        <f t="shared" si="2"/>
        <v>410</v>
      </c>
      <c r="J26" s="64">
        <f t="shared" si="2"/>
        <v>1369</v>
      </c>
      <c r="K26" s="64">
        <f t="shared" si="2"/>
        <v>5005</v>
      </c>
      <c r="L26" s="75">
        <f t="shared" si="2"/>
        <v>2152</v>
      </c>
      <c r="M26" s="75">
        <f t="shared" si="2"/>
        <v>508</v>
      </c>
      <c r="N26" s="50"/>
    </row>
    <row r="27" spans="1:14" ht="6.75" customHeight="1">
      <c r="A27" s="7"/>
      <c r="B27" s="37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50"/>
    </row>
    <row r="28" spans="1:14">
      <c r="A28" s="10" t="s">
        <v>108</v>
      </c>
      <c r="B28" s="37"/>
      <c r="C28" s="64">
        <f>D28+E28</f>
        <v>788</v>
      </c>
      <c r="D28" s="64">
        <v>441</v>
      </c>
      <c r="E28" s="64">
        <v>347</v>
      </c>
      <c r="F28" s="64">
        <v>436</v>
      </c>
      <c r="G28" s="72">
        <v>1</v>
      </c>
      <c r="H28" s="74" t="s">
        <v>24</v>
      </c>
      <c r="I28" s="75">
        <v>2</v>
      </c>
      <c r="J28" s="72">
        <v>342</v>
      </c>
      <c r="K28" s="72">
        <v>2</v>
      </c>
      <c r="L28" s="74" t="s">
        <v>24</v>
      </c>
      <c r="M28" s="74" t="s">
        <v>24</v>
      </c>
      <c r="N28" s="50"/>
    </row>
    <row r="29" spans="1:14">
      <c r="A29" s="10" t="s">
        <v>110</v>
      </c>
      <c r="B29" s="37"/>
      <c r="C29" s="64">
        <f>D29+E29</f>
        <v>509</v>
      </c>
      <c r="D29" s="64">
        <v>290</v>
      </c>
      <c r="E29" s="64">
        <v>219</v>
      </c>
      <c r="F29" s="64">
        <v>257</v>
      </c>
      <c r="G29" s="72">
        <v>29</v>
      </c>
      <c r="H29" s="74" t="s">
        <v>24</v>
      </c>
      <c r="I29" s="75">
        <v>3</v>
      </c>
      <c r="J29" s="72">
        <v>189</v>
      </c>
      <c r="K29" s="72">
        <v>28</v>
      </c>
      <c r="L29" s="74" t="s">
        <v>24</v>
      </c>
      <c r="M29" s="75">
        <v>1</v>
      </c>
      <c r="N29" s="50"/>
    </row>
    <row r="30" spans="1:14">
      <c r="A30" s="10" t="s">
        <v>111</v>
      </c>
      <c r="B30" s="37"/>
      <c r="C30" s="64">
        <f>D30+E30</f>
        <v>654</v>
      </c>
      <c r="D30" s="64">
        <v>366</v>
      </c>
      <c r="E30" s="64">
        <v>288</v>
      </c>
      <c r="F30" s="64">
        <v>284</v>
      </c>
      <c r="G30" s="72">
        <v>79</v>
      </c>
      <c r="H30" s="74" t="s">
        <v>24</v>
      </c>
      <c r="I30" s="75">
        <v>2</v>
      </c>
      <c r="J30" s="72">
        <v>152</v>
      </c>
      <c r="K30" s="72">
        <v>125</v>
      </c>
      <c r="L30" s="74" t="s">
        <v>24</v>
      </c>
      <c r="M30" s="75">
        <v>10</v>
      </c>
      <c r="N30" s="50"/>
    </row>
    <row r="31" spans="1:14">
      <c r="A31" s="10" t="s">
        <v>113</v>
      </c>
      <c r="B31" s="37"/>
      <c r="C31" s="64">
        <f>D31+E31</f>
        <v>830</v>
      </c>
      <c r="D31" s="64">
        <v>427</v>
      </c>
      <c r="E31" s="64">
        <v>403</v>
      </c>
      <c r="F31" s="64">
        <v>254</v>
      </c>
      <c r="G31" s="72">
        <v>163</v>
      </c>
      <c r="H31" s="75">
        <v>3</v>
      </c>
      <c r="I31" s="75">
        <v>7</v>
      </c>
      <c r="J31" s="72">
        <v>141</v>
      </c>
      <c r="K31" s="72">
        <v>231</v>
      </c>
      <c r="L31" s="75">
        <v>2</v>
      </c>
      <c r="M31" s="75">
        <v>29</v>
      </c>
      <c r="N31" s="50"/>
    </row>
    <row r="32" spans="1:14">
      <c r="A32" s="10" t="s">
        <v>114</v>
      </c>
      <c r="B32" s="37"/>
      <c r="C32" s="64">
        <f>D32+E32</f>
        <v>1001</v>
      </c>
      <c r="D32" s="64">
        <v>582</v>
      </c>
      <c r="E32" s="64">
        <v>419</v>
      </c>
      <c r="F32" s="64">
        <v>234</v>
      </c>
      <c r="G32" s="72">
        <v>304</v>
      </c>
      <c r="H32" s="75">
        <v>8</v>
      </c>
      <c r="I32" s="75">
        <v>30</v>
      </c>
      <c r="J32" s="72">
        <v>85</v>
      </c>
      <c r="K32" s="72">
        <v>280</v>
      </c>
      <c r="L32" s="75">
        <v>10</v>
      </c>
      <c r="M32" s="75">
        <v>40</v>
      </c>
      <c r="N32" s="50"/>
    </row>
    <row r="33" spans="1:14" ht="9" customHeight="1">
      <c r="A33" s="7"/>
      <c r="B33" s="37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50"/>
    </row>
    <row r="34" spans="1:14">
      <c r="A34" s="10" t="s">
        <v>115</v>
      </c>
      <c r="B34" s="37"/>
      <c r="C34" s="64">
        <f>D34+E34</f>
        <v>1190</v>
      </c>
      <c r="D34" s="64">
        <v>630</v>
      </c>
      <c r="E34" s="64">
        <v>560</v>
      </c>
      <c r="F34" s="64">
        <v>235</v>
      </c>
      <c r="G34" s="64">
        <v>339</v>
      </c>
      <c r="H34" s="75">
        <v>10</v>
      </c>
      <c r="I34" s="75">
        <v>41</v>
      </c>
      <c r="J34" s="72">
        <v>103</v>
      </c>
      <c r="K34" s="72">
        <v>364</v>
      </c>
      <c r="L34" s="75">
        <v>10</v>
      </c>
      <c r="M34" s="75">
        <v>83</v>
      </c>
      <c r="N34" s="50"/>
    </row>
    <row r="35" spans="1:14">
      <c r="A35" s="10" t="s">
        <v>34</v>
      </c>
      <c r="B35" s="37"/>
      <c r="C35" s="64">
        <f>D35+E35</f>
        <v>1252</v>
      </c>
      <c r="D35" s="64">
        <v>664</v>
      </c>
      <c r="E35" s="64">
        <v>588</v>
      </c>
      <c r="F35" s="64">
        <v>200</v>
      </c>
      <c r="G35" s="64">
        <v>387</v>
      </c>
      <c r="H35" s="75">
        <v>15</v>
      </c>
      <c r="I35" s="75">
        <v>60</v>
      </c>
      <c r="J35" s="72">
        <v>98</v>
      </c>
      <c r="K35" s="72">
        <v>397</v>
      </c>
      <c r="L35" s="75">
        <v>26</v>
      </c>
      <c r="M35" s="75">
        <v>64</v>
      </c>
      <c r="N35" s="50"/>
    </row>
    <row r="36" spans="1:14">
      <c r="A36" s="10" t="s">
        <v>60</v>
      </c>
      <c r="B36" s="37"/>
      <c r="C36" s="64">
        <f>D36+E36</f>
        <v>1271</v>
      </c>
      <c r="D36" s="64">
        <v>654</v>
      </c>
      <c r="E36" s="64">
        <v>617</v>
      </c>
      <c r="F36" s="64">
        <v>176</v>
      </c>
      <c r="G36" s="64">
        <v>408</v>
      </c>
      <c r="H36" s="75">
        <v>16</v>
      </c>
      <c r="I36" s="75">
        <v>52</v>
      </c>
      <c r="J36" s="72">
        <v>60</v>
      </c>
      <c r="K36" s="72">
        <v>461</v>
      </c>
      <c r="L36" s="75">
        <v>40</v>
      </c>
      <c r="M36" s="75">
        <v>56</v>
      </c>
      <c r="N36" s="50"/>
    </row>
    <row r="37" spans="1:14">
      <c r="A37" s="10" t="s">
        <v>116</v>
      </c>
      <c r="B37" s="37"/>
      <c r="C37" s="64">
        <f>D37+E37</f>
        <v>1346</v>
      </c>
      <c r="D37" s="64">
        <v>705</v>
      </c>
      <c r="E37" s="64">
        <v>641</v>
      </c>
      <c r="F37" s="64">
        <v>150</v>
      </c>
      <c r="G37" s="64">
        <v>465</v>
      </c>
      <c r="H37" s="75">
        <v>32</v>
      </c>
      <c r="I37" s="75">
        <v>58</v>
      </c>
      <c r="J37" s="72">
        <v>48</v>
      </c>
      <c r="K37" s="72">
        <v>490</v>
      </c>
      <c r="L37" s="75">
        <v>44</v>
      </c>
      <c r="M37" s="75">
        <v>59</v>
      </c>
      <c r="N37" s="50"/>
    </row>
    <row r="38" spans="1:14">
      <c r="A38" s="10" t="s">
        <v>118</v>
      </c>
      <c r="B38" s="37"/>
      <c r="C38" s="64">
        <f>D38+E38</f>
        <v>1631</v>
      </c>
      <c r="D38" s="64">
        <v>825</v>
      </c>
      <c r="E38" s="64">
        <v>806</v>
      </c>
      <c r="F38" s="64">
        <v>141</v>
      </c>
      <c r="G38" s="64">
        <v>585</v>
      </c>
      <c r="H38" s="75">
        <v>45</v>
      </c>
      <c r="I38" s="75">
        <v>52</v>
      </c>
      <c r="J38" s="72">
        <v>39</v>
      </c>
      <c r="K38" s="72">
        <v>625</v>
      </c>
      <c r="L38" s="75">
        <v>93</v>
      </c>
      <c r="M38" s="75">
        <v>49</v>
      </c>
      <c r="N38" s="50"/>
    </row>
    <row r="39" spans="1:14" ht="6.75" customHeight="1">
      <c r="A39" s="7"/>
      <c r="B39" s="37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50"/>
    </row>
    <row r="40" spans="1:14">
      <c r="A40" s="10" t="s">
        <v>119</v>
      </c>
      <c r="B40" s="37"/>
      <c r="C40" s="64">
        <f>D40+E40</f>
        <v>1698</v>
      </c>
      <c r="D40" s="64">
        <v>851</v>
      </c>
      <c r="E40" s="64">
        <v>847</v>
      </c>
      <c r="F40" s="64">
        <v>79</v>
      </c>
      <c r="G40" s="64">
        <v>658</v>
      </c>
      <c r="H40" s="75">
        <v>59</v>
      </c>
      <c r="I40" s="75">
        <v>49</v>
      </c>
      <c r="J40" s="72">
        <v>32</v>
      </c>
      <c r="K40" s="72">
        <v>626</v>
      </c>
      <c r="L40" s="75">
        <v>143</v>
      </c>
      <c r="M40" s="75">
        <v>44</v>
      </c>
      <c r="N40" s="50"/>
    </row>
    <row r="41" spans="1:14">
      <c r="A41" s="10" t="s">
        <v>89</v>
      </c>
      <c r="B41" s="37"/>
      <c r="C41" s="64">
        <f>D41+E41</f>
        <v>1520</v>
      </c>
      <c r="D41" s="64">
        <v>700</v>
      </c>
      <c r="E41" s="64">
        <v>820</v>
      </c>
      <c r="F41" s="64">
        <v>28</v>
      </c>
      <c r="G41" s="64">
        <v>558</v>
      </c>
      <c r="H41" s="75">
        <v>78</v>
      </c>
      <c r="I41" s="75">
        <v>30</v>
      </c>
      <c r="J41" s="72">
        <v>18</v>
      </c>
      <c r="K41" s="72">
        <v>549</v>
      </c>
      <c r="L41" s="75">
        <v>227</v>
      </c>
      <c r="M41" s="75">
        <v>26</v>
      </c>
      <c r="N41" s="50"/>
    </row>
    <row r="42" spans="1:14">
      <c r="A42" s="10" t="s">
        <v>120</v>
      </c>
      <c r="B42" s="37"/>
      <c r="C42" s="64">
        <f>D42+E42</f>
        <v>1410</v>
      </c>
      <c r="D42" s="64">
        <v>622</v>
      </c>
      <c r="E42" s="64">
        <v>788</v>
      </c>
      <c r="F42" s="64">
        <v>5</v>
      </c>
      <c r="G42" s="64">
        <v>509</v>
      </c>
      <c r="H42" s="75">
        <v>82</v>
      </c>
      <c r="I42" s="75">
        <v>17</v>
      </c>
      <c r="J42" s="72">
        <v>21</v>
      </c>
      <c r="K42" s="72">
        <v>422</v>
      </c>
      <c r="L42" s="75">
        <v>326</v>
      </c>
      <c r="M42" s="75">
        <v>18</v>
      </c>
      <c r="N42" s="50"/>
    </row>
    <row r="43" spans="1:14">
      <c r="A43" s="10" t="s">
        <v>122</v>
      </c>
      <c r="B43" s="37"/>
      <c r="C43" s="64">
        <f>D43+E43</f>
        <v>1256</v>
      </c>
      <c r="D43" s="64">
        <v>508</v>
      </c>
      <c r="E43" s="64">
        <v>748</v>
      </c>
      <c r="F43" s="64">
        <v>9</v>
      </c>
      <c r="G43" s="64">
        <v>418</v>
      </c>
      <c r="H43" s="75">
        <v>67</v>
      </c>
      <c r="I43" s="75">
        <v>6</v>
      </c>
      <c r="J43" s="72">
        <v>21</v>
      </c>
      <c r="K43" s="72">
        <v>265</v>
      </c>
      <c r="L43" s="75">
        <v>448</v>
      </c>
      <c r="M43" s="75">
        <v>12</v>
      </c>
      <c r="N43" s="50"/>
    </row>
    <row r="44" spans="1:14">
      <c r="A44" s="10" t="s">
        <v>123</v>
      </c>
      <c r="B44" s="37"/>
      <c r="C44" s="64">
        <f>D44+E44</f>
        <v>1346</v>
      </c>
      <c r="D44" s="64">
        <v>383</v>
      </c>
      <c r="E44" s="64">
        <v>963</v>
      </c>
      <c r="F44" s="64">
        <v>7</v>
      </c>
      <c r="G44" s="64">
        <v>258</v>
      </c>
      <c r="H44" s="75">
        <v>117</v>
      </c>
      <c r="I44" s="75">
        <v>1</v>
      </c>
      <c r="J44" s="72">
        <v>20</v>
      </c>
      <c r="K44" s="72">
        <v>140</v>
      </c>
      <c r="L44" s="75">
        <v>783</v>
      </c>
      <c r="M44" s="75">
        <v>17</v>
      </c>
      <c r="N44" s="50"/>
    </row>
    <row r="45" spans="1:14" ht="6" customHeight="1">
      <c r="A45" s="47"/>
      <c r="B45" s="42"/>
      <c r="C45" s="65"/>
      <c r="D45" s="70"/>
      <c r="E45" s="70"/>
      <c r="F45" s="70"/>
      <c r="G45" s="70"/>
      <c r="H45" s="70"/>
      <c r="I45" s="78"/>
      <c r="J45" s="70"/>
      <c r="K45" s="70"/>
      <c r="L45" s="70"/>
      <c r="M45" s="70"/>
      <c r="N45" s="50"/>
    </row>
    <row r="46" spans="1:14" ht="6.75" customHeight="1">
      <c r="A46" s="7"/>
      <c r="B46" s="10"/>
      <c r="C46" s="66"/>
      <c r="D46" s="7"/>
      <c r="E46" s="7"/>
      <c r="F46" s="7"/>
      <c r="G46" s="7"/>
      <c r="H46" s="7"/>
      <c r="I46" s="7"/>
      <c r="J46" s="7"/>
      <c r="K46" s="7"/>
      <c r="L46" s="7"/>
      <c r="M46" s="7"/>
      <c r="N46" s="50"/>
    </row>
    <row r="47" spans="1:14">
      <c r="A47" s="48" t="s">
        <v>124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0"/>
    </row>
    <row r="48" spans="1:14" ht="10.5" customHeight="1">
      <c r="N48" s="50"/>
    </row>
    <row r="49" spans="1:14" ht="14.25">
      <c r="A49" s="49" t="s">
        <v>182</v>
      </c>
      <c r="I49" s="76"/>
      <c r="J49" s="76"/>
      <c r="K49" s="76"/>
      <c r="L49" s="76"/>
      <c r="M49" s="17" t="s">
        <v>173</v>
      </c>
      <c r="N49" s="50"/>
    </row>
    <row r="50" spans="1:14" ht="7.5" customHeight="1">
      <c r="A50" s="43"/>
      <c r="B50" s="58"/>
      <c r="I50" s="77"/>
      <c r="J50" s="77"/>
      <c r="K50" s="77"/>
      <c r="L50" s="77"/>
      <c r="M50" s="77"/>
      <c r="N50" s="50"/>
    </row>
    <row r="51" spans="1:14" ht="14.25">
      <c r="A51" s="44" t="s">
        <v>99</v>
      </c>
      <c r="B51" s="56"/>
      <c r="C51" s="67" t="s">
        <v>101</v>
      </c>
      <c r="D51" s="67"/>
      <c r="E51" s="8"/>
      <c r="F51" s="23" t="s">
        <v>2</v>
      </c>
      <c r="G51" s="67"/>
      <c r="H51" s="67"/>
      <c r="I51" s="8"/>
      <c r="J51" s="23" t="s">
        <v>7</v>
      </c>
      <c r="K51" s="67"/>
      <c r="L51" s="67"/>
      <c r="M51" s="67"/>
      <c r="N51" s="50"/>
    </row>
    <row r="52" spans="1:14" s="31" customFormat="1">
      <c r="A52" s="45"/>
      <c r="B52" s="57"/>
      <c r="C52" s="63" t="s">
        <v>0</v>
      </c>
      <c r="D52" s="69" t="s">
        <v>2</v>
      </c>
      <c r="E52" s="69" t="s">
        <v>7</v>
      </c>
      <c r="F52" s="69" t="s">
        <v>102</v>
      </c>
      <c r="G52" s="20" t="s">
        <v>8</v>
      </c>
      <c r="H52" s="69" t="s">
        <v>104</v>
      </c>
      <c r="I52" s="69" t="s">
        <v>105</v>
      </c>
      <c r="J52" s="69" t="s">
        <v>102</v>
      </c>
      <c r="K52" s="20" t="s">
        <v>8</v>
      </c>
      <c r="L52" s="69" t="s">
        <v>104</v>
      </c>
      <c r="M52" s="80" t="s">
        <v>105</v>
      </c>
    </row>
    <row r="53" spans="1:14" ht="3.75" customHeight="1">
      <c r="A53" s="7"/>
      <c r="B53" s="37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50"/>
    </row>
    <row r="54" spans="1:14">
      <c r="A54" s="17" t="s">
        <v>126</v>
      </c>
      <c r="B54" s="59">
        <v>45</v>
      </c>
      <c r="C54" s="52">
        <f t="shared" ref="C54:C61" si="3">D54+E54</f>
        <v>22231</v>
      </c>
      <c r="D54" s="52">
        <v>9914</v>
      </c>
      <c r="E54" s="52">
        <v>12317</v>
      </c>
      <c r="F54" s="52">
        <v>2581</v>
      </c>
      <c r="G54" s="52">
        <v>6986</v>
      </c>
      <c r="H54" s="52">
        <v>303</v>
      </c>
      <c r="I54" s="52">
        <v>42</v>
      </c>
      <c r="J54" s="52">
        <v>2636</v>
      </c>
      <c r="K54" s="52">
        <v>7535</v>
      </c>
      <c r="L54" s="52">
        <v>1963</v>
      </c>
      <c r="M54" s="52">
        <v>181</v>
      </c>
      <c r="N54" s="50"/>
    </row>
    <row r="55" spans="1:14">
      <c r="A55" s="7"/>
      <c r="B55" s="59">
        <v>50</v>
      </c>
      <c r="C55" s="52">
        <f t="shared" si="3"/>
        <v>22089</v>
      </c>
      <c r="D55" s="52">
        <v>10005</v>
      </c>
      <c r="E55" s="52">
        <v>12084</v>
      </c>
      <c r="F55" s="52">
        <v>2308</v>
      </c>
      <c r="G55" s="52">
        <v>7343</v>
      </c>
      <c r="H55" s="52">
        <v>296</v>
      </c>
      <c r="I55" s="52">
        <v>58</v>
      </c>
      <c r="J55" s="52">
        <v>2080</v>
      </c>
      <c r="K55" s="52">
        <v>7791</v>
      </c>
      <c r="L55" s="52">
        <v>2061</v>
      </c>
      <c r="M55" s="52">
        <v>152</v>
      </c>
      <c r="N55" s="50"/>
    </row>
    <row r="56" spans="1:14">
      <c r="A56" s="7"/>
      <c r="B56" s="59">
        <v>55</v>
      </c>
      <c r="C56" s="52">
        <f t="shared" si="3"/>
        <v>22543</v>
      </c>
      <c r="D56" s="52">
        <v>10207</v>
      </c>
      <c r="E56" s="52">
        <v>12336</v>
      </c>
      <c r="F56" s="52">
        <v>2346</v>
      </c>
      <c r="G56" s="52">
        <v>7491</v>
      </c>
      <c r="H56" s="52">
        <v>304</v>
      </c>
      <c r="I56" s="52">
        <v>62</v>
      </c>
      <c r="J56" s="52">
        <v>2034</v>
      </c>
      <c r="K56" s="52">
        <v>8057</v>
      </c>
      <c r="L56" s="52">
        <v>2073</v>
      </c>
      <c r="M56" s="52">
        <v>163</v>
      </c>
      <c r="N56" s="50"/>
    </row>
    <row r="57" spans="1:14">
      <c r="A57" s="7"/>
      <c r="B57" s="59">
        <v>60</v>
      </c>
      <c r="C57" s="52">
        <f t="shared" si="3"/>
        <v>22334</v>
      </c>
      <c r="D57" s="52">
        <v>10019</v>
      </c>
      <c r="E57" s="52">
        <v>12315</v>
      </c>
      <c r="F57" s="52">
        <v>2362</v>
      </c>
      <c r="G57" s="52">
        <v>7285</v>
      </c>
      <c r="H57" s="52">
        <v>293</v>
      </c>
      <c r="I57" s="52">
        <v>75</v>
      </c>
      <c r="J57" s="52">
        <v>1911</v>
      </c>
      <c r="K57" s="52">
        <v>8076</v>
      </c>
      <c r="L57" s="52">
        <v>2112</v>
      </c>
      <c r="M57" s="52">
        <v>201</v>
      </c>
      <c r="N57" s="50"/>
    </row>
    <row r="58" spans="1:14">
      <c r="A58" s="17" t="s">
        <v>100</v>
      </c>
      <c r="B58" s="59">
        <v>2</v>
      </c>
      <c r="C58" s="52">
        <f t="shared" si="3"/>
        <v>22217</v>
      </c>
      <c r="D58" s="52">
        <v>10019</v>
      </c>
      <c r="E58" s="52">
        <v>12198</v>
      </c>
      <c r="F58" s="52">
        <v>2375</v>
      </c>
      <c r="G58" s="52">
        <v>7186</v>
      </c>
      <c r="H58" s="52">
        <v>337</v>
      </c>
      <c r="I58" s="52">
        <v>107</v>
      </c>
      <c r="J58" s="52">
        <v>1922</v>
      </c>
      <c r="K58" s="52">
        <v>7865</v>
      </c>
      <c r="L58" s="52">
        <v>2141</v>
      </c>
      <c r="M58" s="52">
        <v>236</v>
      </c>
      <c r="N58" s="50"/>
    </row>
    <row r="59" spans="1:14">
      <c r="A59" s="7"/>
      <c r="B59" s="59">
        <v>7</v>
      </c>
      <c r="C59" s="52">
        <f t="shared" si="3"/>
        <v>21783</v>
      </c>
      <c r="D59" s="52">
        <v>9787</v>
      </c>
      <c r="E59" s="52">
        <v>11996</v>
      </c>
      <c r="F59" s="52">
        <v>2411</v>
      </c>
      <c r="G59" s="52">
        <v>6896</v>
      </c>
      <c r="H59" s="52">
        <v>345</v>
      </c>
      <c r="I59" s="52">
        <v>135</v>
      </c>
      <c r="J59" s="52">
        <v>1833</v>
      </c>
      <c r="K59" s="52">
        <v>7697</v>
      </c>
      <c r="L59" s="52">
        <v>2181</v>
      </c>
      <c r="M59" s="52">
        <v>281</v>
      </c>
      <c r="N59" s="50"/>
    </row>
    <row r="60" spans="1:14">
      <c r="A60" s="7"/>
      <c r="B60" s="59">
        <v>12</v>
      </c>
      <c r="C60" s="52">
        <f t="shared" si="3"/>
        <v>22004</v>
      </c>
      <c r="D60" s="52">
        <v>10129</v>
      </c>
      <c r="E60" s="52">
        <v>11875</v>
      </c>
      <c r="F60" s="52">
        <v>2492</v>
      </c>
      <c r="G60" s="52">
        <v>7036</v>
      </c>
      <c r="H60" s="52">
        <v>396</v>
      </c>
      <c r="I60" s="52">
        <v>197</v>
      </c>
      <c r="J60" s="52">
        <v>1813</v>
      </c>
      <c r="K60" s="52">
        <v>7413</v>
      </c>
      <c r="L60" s="52">
        <v>2289</v>
      </c>
      <c r="M60" s="52">
        <v>344</v>
      </c>
      <c r="N60" s="50"/>
    </row>
    <row r="61" spans="1:14">
      <c r="A61" s="7"/>
      <c r="B61" s="59">
        <v>17</v>
      </c>
      <c r="C61" s="52">
        <f t="shared" si="3"/>
        <v>21447</v>
      </c>
      <c r="D61" s="52">
        <v>9855</v>
      </c>
      <c r="E61" s="52">
        <v>11592</v>
      </c>
      <c r="F61" s="64">
        <v>2397</v>
      </c>
      <c r="G61" s="64">
        <v>6766</v>
      </c>
      <c r="H61" s="64">
        <v>387</v>
      </c>
      <c r="I61" s="64">
        <v>301</v>
      </c>
      <c r="J61" s="64">
        <v>1699</v>
      </c>
      <c r="K61" s="64">
        <v>7013</v>
      </c>
      <c r="L61" s="64">
        <v>2399</v>
      </c>
      <c r="M61" s="64">
        <v>475</v>
      </c>
      <c r="N61" s="50"/>
    </row>
    <row r="62" spans="1:14">
      <c r="A62" s="7"/>
      <c r="B62" s="59"/>
      <c r="C62" s="52"/>
      <c r="D62" s="52"/>
      <c r="E62" s="52"/>
      <c r="F62" s="64"/>
      <c r="G62" s="64"/>
      <c r="H62" s="64"/>
      <c r="I62" s="64"/>
      <c r="J62" s="64"/>
      <c r="K62" s="64"/>
      <c r="L62" s="64"/>
      <c r="M62" s="64"/>
      <c r="N62" s="50"/>
    </row>
    <row r="63" spans="1:14">
      <c r="A63" s="7"/>
      <c r="B63" s="59">
        <v>22</v>
      </c>
      <c r="C63" s="64">
        <f t="shared" ref="C63:H64" si="4">C25</f>
        <v>20566</v>
      </c>
      <c r="D63" s="64">
        <f t="shared" si="4"/>
        <v>9408</v>
      </c>
      <c r="E63" s="64">
        <f t="shared" si="4"/>
        <v>11158</v>
      </c>
      <c r="F63" s="64">
        <f t="shared" si="4"/>
        <v>2358</v>
      </c>
      <c r="G63" s="64">
        <f t="shared" si="4"/>
        <v>6262</v>
      </c>
      <c r="H63" s="74">
        <f t="shared" si="4"/>
        <v>768</v>
      </c>
      <c r="I63" s="74"/>
      <c r="J63" s="64">
        <f t="shared" ref="J63:L64" si="5">J25</f>
        <v>1660</v>
      </c>
      <c r="K63" s="64">
        <f t="shared" si="5"/>
        <v>6572</v>
      </c>
      <c r="L63" s="74">
        <f t="shared" si="5"/>
        <v>2911</v>
      </c>
      <c r="M63" s="74"/>
      <c r="N63" s="50"/>
    </row>
    <row r="64" spans="1:14">
      <c r="A64" s="7"/>
      <c r="B64" s="59">
        <v>27</v>
      </c>
      <c r="C64" s="64">
        <f t="shared" si="4"/>
        <v>17702</v>
      </c>
      <c r="D64" s="64">
        <f t="shared" si="4"/>
        <v>8648</v>
      </c>
      <c r="E64" s="64">
        <f t="shared" si="4"/>
        <v>9054</v>
      </c>
      <c r="F64" s="64">
        <f t="shared" si="4"/>
        <v>2495</v>
      </c>
      <c r="G64" s="64">
        <f t="shared" si="4"/>
        <v>5161</v>
      </c>
      <c r="H64" s="75">
        <f t="shared" si="4"/>
        <v>532</v>
      </c>
      <c r="I64" s="75">
        <f>I26</f>
        <v>410</v>
      </c>
      <c r="J64" s="64">
        <f t="shared" si="5"/>
        <v>1369</v>
      </c>
      <c r="K64" s="64">
        <f t="shared" si="5"/>
        <v>5005</v>
      </c>
      <c r="L64" s="75">
        <f t="shared" si="5"/>
        <v>2152</v>
      </c>
      <c r="M64" s="75">
        <f>M26</f>
        <v>508</v>
      </c>
      <c r="N64" s="50"/>
    </row>
    <row r="65" spans="1:14" ht="6.75" customHeight="1">
      <c r="A65" s="47"/>
      <c r="B65" s="60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50"/>
    </row>
    <row r="66" spans="1:14" ht="6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4">
      <c r="A67" s="48" t="s">
        <v>124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70" spans="1:14">
      <c r="F70" s="71"/>
      <c r="G70" s="71"/>
      <c r="H70" s="71"/>
    </row>
  </sheetData>
  <mergeCells count="54">
    <mergeCell ref="C20:E20"/>
    <mergeCell ref="F20:I20"/>
    <mergeCell ref="J20:M20"/>
    <mergeCell ref="A23:B23"/>
    <mergeCell ref="A25:B25"/>
    <mergeCell ref="H25:I25"/>
    <mergeCell ref="L25:M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  <mergeCell ref="C51:E51"/>
    <mergeCell ref="F51:I51"/>
    <mergeCell ref="J51:M51"/>
    <mergeCell ref="H63:I63"/>
    <mergeCell ref="L63:M6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A20:B21"/>
    <mergeCell ref="A51:B52"/>
  </mergeCells>
  <phoneticPr fontId="3"/>
  <pageMargins left="0.78740157480314965" right="0.78740157480314965" top="0.98425196850393681" bottom="0.78740157480314965" header="0.51181102362204722" footer="0.51181102362204722"/>
  <pageSetup paperSize="9" scale="94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1"/>
  <sheetViews>
    <sheetView view="pageBreakPreview" zoomScale="85" zoomScaleNormal="75" zoomScaleSheetLayoutView="85" workbookViewId="0">
      <selection activeCell="L62" sqref="L62"/>
    </sheetView>
  </sheetViews>
  <sheetFormatPr defaultRowHeight="13.5"/>
  <cols>
    <col min="1" max="1" width="12.625" style="31" customWidth="1"/>
    <col min="2" max="4" width="9.625" style="2" customWidth="1"/>
    <col min="5" max="5" width="12.625" style="31" customWidth="1"/>
    <col min="6" max="8" width="9.625" style="2" customWidth="1"/>
    <col min="9" max="9" width="3" style="2" customWidth="1"/>
    <col min="10" max="10" width="12.625" style="31" customWidth="1"/>
    <col min="11" max="13" width="9.625" style="2" customWidth="1"/>
    <col min="14" max="14" width="12.625" style="2" customWidth="1"/>
    <col min="15" max="17" width="9.625" style="2" customWidth="1"/>
    <col min="18" max="18" width="12.625" style="2" customWidth="1"/>
    <col min="19" max="21" width="10.625" style="2" customWidth="1"/>
    <col min="22" max="16384" width="9" style="2" customWidth="1"/>
  </cols>
  <sheetData>
    <row r="1" spans="1:21" ht="14.25">
      <c r="A1" s="83" t="s">
        <v>186</v>
      </c>
      <c r="P1" s="26"/>
      <c r="Q1" s="27" t="s">
        <v>167</v>
      </c>
    </row>
    <row r="3" spans="1:21" ht="14.25">
      <c r="A3" s="84" t="s">
        <v>187</v>
      </c>
      <c r="B3" s="7"/>
      <c r="C3" s="7"/>
      <c r="D3" s="7"/>
      <c r="E3" s="98"/>
      <c r="F3" s="7"/>
      <c r="G3" s="7"/>
      <c r="H3" s="7"/>
      <c r="I3" s="7"/>
      <c r="J3" s="98"/>
      <c r="K3" s="7"/>
      <c r="L3" s="7"/>
      <c r="M3" s="7"/>
      <c r="N3" s="76"/>
      <c r="O3" s="76"/>
      <c r="P3" s="76"/>
      <c r="Q3" s="17" t="s">
        <v>58</v>
      </c>
    </row>
    <row r="4" spans="1:21" ht="9" customHeight="1">
      <c r="A4" s="85"/>
      <c r="B4" s="7"/>
      <c r="C4" s="7"/>
      <c r="D4" s="7"/>
      <c r="E4" s="98"/>
      <c r="F4" s="7"/>
      <c r="G4" s="7"/>
      <c r="H4" s="7"/>
      <c r="I4" s="7"/>
      <c r="J4" s="98"/>
      <c r="K4" s="7"/>
      <c r="L4" s="7"/>
      <c r="M4" s="7"/>
      <c r="N4" s="17"/>
      <c r="O4" s="17"/>
      <c r="P4" s="17"/>
      <c r="Q4" s="17"/>
    </row>
    <row r="5" spans="1:21" s="81" customFormat="1" ht="20.25" customHeight="1">
      <c r="A5" s="86" t="s">
        <v>99</v>
      </c>
      <c r="B5" s="90" t="s">
        <v>0</v>
      </c>
      <c r="C5" s="90" t="s">
        <v>2</v>
      </c>
      <c r="D5" s="94" t="s">
        <v>7</v>
      </c>
      <c r="E5" s="86" t="s">
        <v>99</v>
      </c>
      <c r="F5" s="90" t="s">
        <v>0</v>
      </c>
      <c r="G5" s="90" t="s">
        <v>2</v>
      </c>
      <c r="H5" s="99" t="s">
        <v>7</v>
      </c>
      <c r="I5" s="102"/>
      <c r="J5" s="86" t="s">
        <v>99</v>
      </c>
      <c r="K5" s="90" t="s">
        <v>0</v>
      </c>
      <c r="L5" s="90" t="s">
        <v>2</v>
      </c>
      <c r="M5" s="94" t="s">
        <v>7</v>
      </c>
      <c r="N5" s="86" t="s">
        <v>99</v>
      </c>
      <c r="O5" s="90" t="s">
        <v>0</v>
      </c>
      <c r="P5" s="90" t="s">
        <v>2</v>
      </c>
      <c r="Q5" s="99" t="s">
        <v>7</v>
      </c>
      <c r="R5" s="115"/>
      <c r="S5" s="115"/>
      <c r="T5" s="115"/>
      <c r="U5" s="115"/>
    </row>
    <row r="6" spans="1:21" s="82" customFormat="1" ht="11.25" customHeight="1">
      <c r="A6" s="87"/>
      <c r="B6" s="91"/>
      <c r="C6" s="91"/>
      <c r="D6" s="95"/>
      <c r="E6" s="87"/>
      <c r="F6" s="91"/>
      <c r="G6" s="91"/>
      <c r="H6" s="100"/>
      <c r="I6" s="103"/>
      <c r="J6" s="87"/>
      <c r="K6" s="91"/>
      <c r="L6" s="91"/>
      <c r="M6" s="95"/>
      <c r="N6" s="106"/>
      <c r="O6" s="91"/>
      <c r="P6" s="91"/>
      <c r="Q6" s="100"/>
      <c r="R6" s="116"/>
      <c r="S6" s="116"/>
      <c r="T6" s="116"/>
      <c r="U6" s="116"/>
    </row>
    <row r="7" spans="1:21" s="82" customFormat="1" ht="16.5" customHeight="1">
      <c r="A7" s="87" t="s">
        <v>188</v>
      </c>
      <c r="B7" s="92">
        <f>B9+B16+B23+B30+B37+B44+F9+F16+F23+F30+F37+F44+K9+K16+K23+K30+K37+K44+O9+O16+O23+O24</f>
        <v>19758</v>
      </c>
      <c r="C7" s="92">
        <f>C9+C16+C23+C30+C37+C44+G9+G16+G23+G30+G37+G44+L9+L16+L23+L30+L37+L44+P9+P16+P23+P24</f>
        <v>9736</v>
      </c>
      <c r="D7" s="96">
        <f>D9+D16+D23+D30+D37+D44+H9+H16+H23+H30+H37+H44+M9+M16+M23+M30+M37+M44+Q9+Q16+Q23+Q24</f>
        <v>10022</v>
      </c>
      <c r="E7" s="87"/>
      <c r="F7" s="91"/>
      <c r="G7" s="91"/>
      <c r="H7" s="100"/>
      <c r="I7" s="103"/>
      <c r="J7" s="87"/>
      <c r="K7" s="91"/>
      <c r="L7" s="91"/>
      <c r="M7" s="95"/>
      <c r="N7" s="106"/>
      <c r="O7" s="91"/>
      <c r="P7" s="91"/>
      <c r="Q7" s="100"/>
      <c r="R7" s="116"/>
      <c r="S7" s="116"/>
      <c r="T7" s="116"/>
      <c r="U7" s="116"/>
    </row>
    <row r="8" spans="1:21" s="82" customFormat="1" ht="14.25" customHeight="1">
      <c r="A8" s="87"/>
      <c r="B8" s="91"/>
      <c r="C8" s="91"/>
      <c r="D8" s="95"/>
      <c r="E8" s="87"/>
      <c r="F8" s="91"/>
      <c r="G8" s="91"/>
      <c r="H8" s="100"/>
      <c r="I8" s="103"/>
      <c r="J8" s="87"/>
      <c r="K8" s="91"/>
      <c r="L8" s="91"/>
      <c r="M8" s="95"/>
      <c r="N8" s="106"/>
      <c r="O8" s="91"/>
      <c r="P8" s="91"/>
      <c r="Q8" s="100"/>
      <c r="R8" s="116"/>
      <c r="S8" s="116"/>
      <c r="T8" s="116"/>
      <c r="U8" s="116"/>
    </row>
    <row r="9" spans="1:21" s="82" customFormat="1" ht="16.5" customHeight="1">
      <c r="A9" s="88" t="s">
        <v>189</v>
      </c>
      <c r="B9" s="92">
        <f>SUM(B10:B14)</f>
        <v>507</v>
      </c>
      <c r="C9" s="92">
        <f>SUM(C10:C14)</f>
        <v>259</v>
      </c>
      <c r="D9" s="96">
        <f>SUM(D10:D14)</f>
        <v>248</v>
      </c>
      <c r="E9" s="88" t="s">
        <v>190</v>
      </c>
      <c r="F9" s="92">
        <f>SUM(F10:F14)</f>
        <v>830</v>
      </c>
      <c r="G9" s="92">
        <f>SUM(G10:G14)</f>
        <v>427</v>
      </c>
      <c r="H9" s="101">
        <f>SUM(H10:H14)</f>
        <v>403</v>
      </c>
      <c r="I9" s="104"/>
      <c r="J9" s="88" t="s">
        <v>191</v>
      </c>
      <c r="K9" s="92">
        <f>SUM(K10:K14)</f>
        <v>1631</v>
      </c>
      <c r="L9" s="92">
        <f>SUM(L10:L14)</f>
        <v>825</v>
      </c>
      <c r="M9" s="96">
        <f>SUM(M10:M14)</f>
        <v>806</v>
      </c>
      <c r="N9" s="88" t="s">
        <v>193</v>
      </c>
      <c r="O9" s="92">
        <f>SUM(O10:O14)</f>
        <v>396</v>
      </c>
      <c r="P9" s="92">
        <f>SUM(P10:P14)</f>
        <v>97</v>
      </c>
      <c r="Q9" s="101">
        <f>SUM(Q10:Q14)</f>
        <v>299</v>
      </c>
      <c r="R9" s="71"/>
      <c r="S9" s="116"/>
      <c r="T9" s="116"/>
      <c r="U9" s="116"/>
    </row>
    <row r="10" spans="1:21" s="82" customFormat="1" ht="16.5" customHeight="1">
      <c r="A10" s="87">
        <v>0</v>
      </c>
      <c r="B10" s="91">
        <f>C10+D10</f>
        <v>101</v>
      </c>
      <c r="C10" s="91">
        <v>44</v>
      </c>
      <c r="D10" s="95">
        <v>57</v>
      </c>
      <c r="E10" s="87">
        <v>30</v>
      </c>
      <c r="F10" s="91">
        <f>G10+H10</f>
        <v>174</v>
      </c>
      <c r="G10" s="91">
        <v>100</v>
      </c>
      <c r="H10" s="100">
        <v>74</v>
      </c>
      <c r="I10" s="105"/>
      <c r="J10" s="87">
        <v>60</v>
      </c>
      <c r="K10" s="91">
        <f>L10+M10</f>
        <v>314</v>
      </c>
      <c r="L10" s="91">
        <v>153</v>
      </c>
      <c r="M10" s="95">
        <v>161</v>
      </c>
      <c r="N10" s="87">
        <v>90</v>
      </c>
      <c r="O10" s="91">
        <f>P10+Q10</f>
        <v>108</v>
      </c>
      <c r="P10" s="91">
        <v>37</v>
      </c>
      <c r="Q10" s="100">
        <v>71</v>
      </c>
      <c r="R10" s="71"/>
      <c r="S10" s="116"/>
      <c r="T10" s="116"/>
      <c r="U10" s="116"/>
    </row>
    <row r="11" spans="1:21" s="82" customFormat="1" ht="16.5" customHeight="1">
      <c r="A11" s="87">
        <v>1</v>
      </c>
      <c r="B11" s="91">
        <f>C11+D11</f>
        <v>86</v>
      </c>
      <c r="C11" s="91">
        <v>49</v>
      </c>
      <c r="D11" s="95">
        <v>37</v>
      </c>
      <c r="E11" s="87">
        <v>31</v>
      </c>
      <c r="F11" s="91">
        <f>G11+H11</f>
        <v>168</v>
      </c>
      <c r="G11" s="91">
        <v>79</v>
      </c>
      <c r="H11" s="100">
        <v>89</v>
      </c>
      <c r="I11" s="105"/>
      <c r="J11" s="87">
        <v>61</v>
      </c>
      <c r="K11" s="91">
        <f>L11+M11</f>
        <v>321</v>
      </c>
      <c r="L11" s="91">
        <v>158</v>
      </c>
      <c r="M11" s="95">
        <v>163</v>
      </c>
      <c r="N11" s="87">
        <v>91</v>
      </c>
      <c r="O11" s="91">
        <f>P11+Q11</f>
        <v>106</v>
      </c>
      <c r="P11" s="91">
        <v>20</v>
      </c>
      <c r="Q11" s="100">
        <v>86</v>
      </c>
      <c r="R11" s="71"/>
      <c r="S11" s="116"/>
      <c r="T11" s="116"/>
      <c r="U11" s="116"/>
    </row>
    <row r="12" spans="1:21" s="82" customFormat="1" ht="16.5" customHeight="1">
      <c r="A12" s="87">
        <v>2</v>
      </c>
      <c r="B12" s="91">
        <f>C12+D12</f>
        <v>107</v>
      </c>
      <c r="C12" s="91">
        <v>59</v>
      </c>
      <c r="D12" s="95">
        <v>48</v>
      </c>
      <c r="E12" s="87">
        <v>32</v>
      </c>
      <c r="F12" s="91">
        <f>G12+H12</f>
        <v>162</v>
      </c>
      <c r="G12" s="91">
        <v>86</v>
      </c>
      <c r="H12" s="100">
        <v>76</v>
      </c>
      <c r="I12" s="105"/>
      <c r="J12" s="87">
        <v>62</v>
      </c>
      <c r="K12" s="91">
        <f>L12+M12</f>
        <v>331</v>
      </c>
      <c r="L12" s="91">
        <v>163</v>
      </c>
      <c r="M12" s="95">
        <v>168</v>
      </c>
      <c r="N12" s="87">
        <v>92</v>
      </c>
      <c r="O12" s="91">
        <f>P12+Q12</f>
        <v>91</v>
      </c>
      <c r="P12" s="91">
        <v>23</v>
      </c>
      <c r="Q12" s="100">
        <v>68</v>
      </c>
      <c r="R12" s="71"/>
      <c r="S12" s="116"/>
      <c r="T12" s="116"/>
      <c r="U12" s="116"/>
    </row>
    <row r="13" spans="1:21" s="82" customFormat="1" ht="16.5" customHeight="1">
      <c r="A13" s="87">
        <v>3</v>
      </c>
      <c r="B13" s="91">
        <f>C13+D13</f>
        <v>98</v>
      </c>
      <c r="C13" s="91">
        <v>49</v>
      </c>
      <c r="D13" s="95">
        <v>49</v>
      </c>
      <c r="E13" s="87">
        <v>33</v>
      </c>
      <c r="F13" s="91">
        <f>G13+H13</f>
        <v>171</v>
      </c>
      <c r="G13" s="91">
        <v>87</v>
      </c>
      <c r="H13" s="100">
        <v>84</v>
      </c>
      <c r="I13" s="105"/>
      <c r="J13" s="87">
        <v>63</v>
      </c>
      <c r="K13" s="91">
        <f>L13+M13</f>
        <v>319</v>
      </c>
      <c r="L13" s="91">
        <v>169</v>
      </c>
      <c r="M13" s="95">
        <v>150</v>
      </c>
      <c r="N13" s="87">
        <v>93</v>
      </c>
      <c r="O13" s="91">
        <f>P13+Q13</f>
        <v>50</v>
      </c>
      <c r="P13" s="91">
        <v>10</v>
      </c>
      <c r="Q13" s="100">
        <v>40</v>
      </c>
      <c r="R13" s="71"/>
      <c r="S13" s="116"/>
      <c r="T13" s="116"/>
      <c r="U13" s="116"/>
    </row>
    <row r="14" spans="1:21" s="82" customFormat="1" ht="16.5" customHeight="1">
      <c r="A14" s="87">
        <v>4</v>
      </c>
      <c r="B14" s="91">
        <f>C14+D14</f>
        <v>115</v>
      </c>
      <c r="C14" s="91">
        <v>58</v>
      </c>
      <c r="D14" s="95">
        <v>57</v>
      </c>
      <c r="E14" s="87">
        <v>34</v>
      </c>
      <c r="F14" s="91">
        <f>G14+H14</f>
        <v>155</v>
      </c>
      <c r="G14" s="91">
        <v>75</v>
      </c>
      <c r="H14" s="100">
        <v>80</v>
      </c>
      <c r="I14" s="105"/>
      <c r="J14" s="87">
        <v>64</v>
      </c>
      <c r="K14" s="91">
        <f>L14+M14</f>
        <v>346</v>
      </c>
      <c r="L14" s="91">
        <v>182</v>
      </c>
      <c r="M14" s="95">
        <v>164</v>
      </c>
      <c r="N14" s="87">
        <v>94</v>
      </c>
      <c r="O14" s="91">
        <f>P14+Q14</f>
        <v>41</v>
      </c>
      <c r="P14" s="91">
        <v>7</v>
      </c>
      <c r="Q14" s="100">
        <v>34</v>
      </c>
      <c r="R14" s="71"/>
      <c r="S14" s="116"/>
      <c r="T14" s="116"/>
      <c r="U14" s="116"/>
    </row>
    <row r="15" spans="1:21" s="82" customFormat="1" ht="14.25" customHeight="1">
      <c r="A15" s="87"/>
      <c r="B15" s="91"/>
      <c r="C15" s="91"/>
      <c r="D15" s="95"/>
      <c r="E15" s="87"/>
      <c r="F15" s="91"/>
      <c r="G15" s="91"/>
      <c r="H15" s="100"/>
      <c r="I15" s="105"/>
      <c r="J15" s="87"/>
      <c r="K15" s="91"/>
      <c r="L15" s="91"/>
      <c r="M15" s="95"/>
      <c r="N15" s="87"/>
      <c r="O15" s="91"/>
      <c r="P15" s="91"/>
      <c r="Q15" s="100"/>
      <c r="R15" s="71"/>
      <c r="S15" s="116"/>
      <c r="T15" s="116"/>
      <c r="U15" s="116"/>
    </row>
    <row r="16" spans="1:21" s="82" customFormat="1" ht="16.5" customHeight="1">
      <c r="A16" s="88" t="s">
        <v>194</v>
      </c>
      <c r="B16" s="92">
        <f>SUM(B17:B21)</f>
        <v>603</v>
      </c>
      <c r="C16" s="92">
        <f>SUM(C17:C21)</f>
        <v>325</v>
      </c>
      <c r="D16" s="96">
        <f>SUM(D17:D21)</f>
        <v>278</v>
      </c>
      <c r="E16" s="88" t="s">
        <v>196</v>
      </c>
      <c r="F16" s="92">
        <f>SUM(F17:F21)</f>
        <v>1001</v>
      </c>
      <c r="G16" s="92">
        <f>SUM(G17:G21)</f>
        <v>582</v>
      </c>
      <c r="H16" s="101">
        <f>SUM(H17:H21)</f>
        <v>419</v>
      </c>
      <c r="I16" s="104"/>
      <c r="J16" s="88" t="s">
        <v>142</v>
      </c>
      <c r="K16" s="92">
        <f>SUM(K17:K21)</f>
        <v>1698</v>
      </c>
      <c r="L16" s="92">
        <f>SUM(L17:L21)</f>
        <v>851</v>
      </c>
      <c r="M16" s="96">
        <f>SUM(M17:M21)</f>
        <v>847</v>
      </c>
      <c r="N16" s="88" t="s">
        <v>197</v>
      </c>
      <c r="O16" s="92">
        <f>SUM(O17:O21)</f>
        <v>122</v>
      </c>
      <c r="P16" s="92">
        <f>SUM(P17:P21)</f>
        <v>22</v>
      </c>
      <c r="Q16" s="101">
        <f>SUM(Q17:Q21)</f>
        <v>100</v>
      </c>
      <c r="R16" s="71"/>
      <c r="S16" s="116"/>
      <c r="T16" s="116"/>
      <c r="U16" s="116"/>
    </row>
    <row r="17" spans="1:21" s="82" customFormat="1" ht="16.5" customHeight="1">
      <c r="A17" s="87">
        <v>5</v>
      </c>
      <c r="B17" s="91">
        <f>C17+D17</f>
        <v>110</v>
      </c>
      <c r="C17" s="91">
        <v>55</v>
      </c>
      <c r="D17" s="95">
        <v>55</v>
      </c>
      <c r="E17" s="87">
        <v>35</v>
      </c>
      <c r="F17" s="91">
        <f>G17+H17</f>
        <v>148</v>
      </c>
      <c r="G17" s="91">
        <v>93</v>
      </c>
      <c r="H17" s="100">
        <v>55</v>
      </c>
      <c r="I17" s="105"/>
      <c r="J17" s="87">
        <v>65</v>
      </c>
      <c r="K17" s="91">
        <f>L17+M17</f>
        <v>401</v>
      </c>
      <c r="L17" s="91">
        <v>189</v>
      </c>
      <c r="M17" s="95">
        <v>212</v>
      </c>
      <c r="N17" s="87">
        <v>95</v>
      </c>
      <c r="O17" s="91">
        <f>P17+Q17</f>
        <v>42</v>
      </c>
      <c r="P17" s="91">
        <v>8</v>
      </c>
      <c r="Q17" s="100">
        <v>34</v>
      </c>
      <c r="R17" s="71"/>
      <c r="S17" s="116"/>
      <c r="T17" s="116"/>
      <c r="U17" s="116"/>
    </row>
    <row r="18" spans="1:21" s="82" customFormat="1" ht="16.5" customHeight="1">
      <c r="A18" s="87">
        <v>6</v>
      </c>
      <c r="B18" s="91">
        <f>C18+D18</f>
        <v>131</v>
      </c>
      <c r="C18" s="91">
        <v>70</v>
      </c>
      <c r="D18" s="95">
        <v>61</v>
      </c>
      <c r="E18" s="87">
        <v>36</v>
      </c>
      <c r="F18" s="91">
        <f>G18+H18</f>
        <v>171</v>
      </c>
      <c r="G18" s="91">
        <v>95</v>
      </c>
      <c r="H18" s="100">
        <v>76</v>
      </c>
      <c r="I18" s="105"/>
      <c r="J18" s="87">
        <v>66</v>
      </c>
      <c r="K18" s="91">
        <f>L18+M18</f>
        <v>406</v>
      </c>
      <c r="L18" s="91">
        <v>199</v>
      </c>
      <c r="M18" s="95">
        <v>207</v>
      </c>
      <c r="N18" s="87">
        <v>96</v>
      </c>
      <c r="O18" s="91">
        <f>P18+Q18</f>
        <v>29</v>
      </c>
      <c r="P18" s="91">
        <v>4</v>
      </c>
      <c r="Q18" s="100">
        <v>25</v>
      </c>
      <c r="R18" s="71"/>
      <c r="S18" s="116"/>
      <c r="T18" s="116"/>
      <c r="U18" s="116"/>
    </row>
    <row r="19" spans="1:21" s="82" customFormat="1" ht="16.5" customHeight="1">
      <c r="A19" s="87">
        <v>7</v>
      </c>
      <c r="B19" s="91">
        <f>C19+D19</f>
        <v>121</v>
      </c>
      <c r="C19" s="91">
        <v>69</v>
      </c>
      <c r="D19" s="95">
        <v>52</v>
      </c>
      <c r="E19" s="87">
        <v>37</v>
      </c>
      <c r="F19" s="91">
        <f>G19+H19</f>
        <v>200</v>
      </c>
      <c r="G19" s="91">
        <v>102</v>
      </c>
      <c r="H19" s="100">
        <v>98</v>
      </c>
      <c r="I19" s="105"/>
      <c r="J19" s="87">
        <v>67</v>
      </c>
      <c r="K19" s="91">
        <f>L19+M19</f>
        <v>412</v>
      </c>
      <c r="L19" s="91">
        <v>225</v>
      </c>
      <c r="M19" s="95">
        <v>187</v>
      </c>
      <c r="N19" s="87">
        <v>97</v>
      </c>
      <c r="O19" s="91">
        <f>P19+Q19</f>
        <v>20</v>
      </c>
      <c r="P19" s="91">
        <v>3</v>
      </c>
      <c r="Q19" s="100">
        <v>17</v>
      </c>
      <c r="R19" s="71"/>
      <c r="S19" s="116"/>
      <c r="T19" s="116"/>
      <c r="U19" s="116"/>
    </row>
    <row r="20" spans="1:21" s="82" customFormat="1" ht="16.5" customHeight="1">
      <c r="A20" s="87">
        <v>8</v>
      </c>
      <c r="B20" s="91">
        <f>C20+D20</f>
        <v>111</v>
      </c>
      <c r="C20" s="91">
        <v>63</v>
      </c>
      <c r="D20" s="95">
        <v>48</v>
      </c>
      <c r="E20" s="87">
        <v>38</v>
      </c>
      <c r="F20" s="91">
        <f>G20+H20</f>
        <v>237</v>
      </c>
      <c r="G20" s="91">
        <v>134</v>
      </c>
      <c r="H20" s="100">
        <v>103</v>
      </c>
      <c r="I20" s="105"/>
      <c r="J20" s="87">
        <v>68</v>
      </c>
      <c r="K20" s="91">
        <f>L20+M20</f>
        <v>310</v>
      </c>
      <c r="L20" s="91">
        <v>157</v>
      </c>
      <c r="M20" s="95">
        <v>153</v>
      </c>
      <c r="N20" s="87">
        <v>98</v>
      </c>
      <c r="O20" s="91">
        <f>P20+Q20</f>
        <v>17</v>
      </c>
      <c r="P20" s="111">
        <v>4</v>
      </c>
      <c r="Q20" s="100">
        <v>13</v>
      </c>
      <c r="R20" s="71"/>
      <c r="S20" s="116"/>
      <c r="T20" s="116"/>
      <c r="U20" s="116"/>
    </row>
    <row r="21" spans="1:21" s="82" customFormat="1" ht="16.5" customHeight="1">
      <c r="A21" s="87">
        <v>9</v>
      </c>
      <c r="B21" s="91">
        <f>C21+D21</f>
        <v>130</v>
      </c>
      <c r="C21" s="91">
        <v>68</v>
      </c>
      <c r="D21" s="95">
        <v>62</v>
      </c>
      <c r="E21" s="87">
        <v>39</v>
      </c>
      <c r="F21" s="91">
        <f>G21+H21</f>
        <v>245</v>
      </c>
      <c r="G21" s="91">
        <v>158</v>
      </c>
      <c r="H21" s="100">
        <v>87</v>
      </c>
      <c r="I21" s="105"/>
      <c r="J21" s="87">
        <v>69</v>
      </c>
      <c r="K21" s="91">
        <f>L21+M21</f>
        <v>169</v>
      </c>
      <c r="L21" s="91">
        <v>81</v>
      </c>
      <c r="M21" s="95">
        <v>88</v>
      </c>
      <c r="N21" s="87">
        <v>99</v>
      </c>
      <c r="O21" s="91">
        <f>P21+Q21</f>
        <v>14</v>
      </c>
      <c r="P21" s="91">
        <v>3</v>
      </c>
      <c r="Q21" s="100">
        <v>11</v>
      </c>
      <c r="R21" s="71"/>
      <c r="S21" s="116"/>
      <c r="T21" s="116"/>
      <c r="U21" s="116"/>
    </row>
    <row r="22" spans="1:21" s="82" customFormat="1" ht="14.25" customHeight="1">
      <c r="A22" s="87"/>
      <c r="B22" s="91"/>
      <c r="C22" s="91"/>
      <c r="D22" s="95"/>
      <c r="E22" s="87"/>
      <c r="F22" s="91"/>
      <c r="G22" s="91"/>
      <c r="H22" s="100"/>
      <c r="I22" s="105"/>
      <c r="J22" s="87"/>
      <c r="K22" s="91"/>
      <c r="L22" s="91"/>
      <c r="M22" s="95"/>
      <c r="N22" s="87"/>
      <c r="O22" s="91"/>
      <c r="P22" s="91"/>
      <c r="Q22" s="100"/>
      <c r="R22" s="71"/>
      <c r="S22" s="116"/>
      <c r="T22" s="116"/>
      <c r="U22" s="116"/>
    </row>
    <row r="23" spans="1:21" s="82" customFormat="1" ht="16.5" customHeight="1">
      <c r="A23" s="88" t="s">
        <v>54</v>
      </c>
      <c r="B23" s="92">
        <f>SUM(B24:B28)</f>
        <v>841</v>
      </c>
      <c r="C23" s="92">
        <f>SUM(C24:C28)</f>
        <v>407</v>
      </c>
      <c r="D23" s="96">
        <f>SUM(D24:D28)</f>
        <v>434</v>
      </c>
      <c r="E23" s="88" t="s">
        <v>198</v>
      </c>
      <c r="F23" s="92">
        <f>SUM(F24:F28)</f>
        <v>1190</v>
      </c>
      <c r="G23" s="92">
        <f>SUM(G24:G28)</f>
        <v>630</v>
      </c>
      <c r="H23" s="101">
        <f>SUM(H24:H28)</f>
        <v>560</v>
      </c>
      <c r="I23" s="104"/>
      <c r="J23" s="88" t="s">
        <v>199</v>
      </c>
      <c r="K23" s="92">
        <f>SUM(K24:K28)</f>
        <v>1520</v>
      </c>
      <c r="L23" s="92">
        <f>SUM(L24:L28)</f>
        <v>700</v>
      </c>
      <c r="M23" s="96">
        <f>SUM(M24:M28)</f>
        <v>820</v>
      </c>
      <c r="N23" s="88" t="s">
        <v>202</v>
      </c>
      <c r="O23" s="92">
        <f>P23+Q23</f>
        <v>19</v>
      </c>
      <c r="P23" s="92">
        <v>2</v>
      </c>
      <c r="Q23" s="101">
        <v>17</v>
      </c>
      <c r="R23" s="71"/>
      <c r="S23" s="116"/>
      <c r="T23" s="116"/>
      <c r="U23" s="116"/>
    </row>
    <row r="24" spans="1:21" s="82" customFormat="1" ht="16.5" customHeight="1">
      <c r="A24" s="87">
        <v>10</v>
      </c>
      <c r="B24" s="91">
        <f>C24+D24</f>
        <v>152</v>
      </c>
      <c r="C24" s="91">
        <v>73</v>
      </c>
      <c r="D24" s="95">
        <v>79</v>
      </c>
      <c r="E24" s="87">
        <v>40</v>
      </c>
      <c r="F24" s="91">
        <f>G24+H24</f>
        <v>250</v>
      </c>
      <c r="G24" s="91">
        <v>134</v>
      </c>
      <c r="H24" s="100">
        <v>116</v>
      </c>
      <c r="I24" s="105"/>
      <c r="J24" s="87">
        <v>70</v>
      </c>
      <c r="K24" s="91">
        <f>L24+M24</f>
        <v>261</v>
      </c>
      <c r="L24" s="91">
        <v>119</v>
      </c>
      <c r="M24" s="95">
        <v>142</v>
      </c>
      <c r="N24" s="88" t="s">
        <v>203</v>
      </c>
      <c r="O24" s="111">
        <f>P24+Q24</f>
        <v>105</v>
      </c>
      <c r="P24" s="111">
        <v>97</v>
      </c>
      <c r="Q24" s="113">
        <v>8</v>
      </c>
      <c r="R24" s="116"/>
      <c r="S24" s="116"/>
      <c r="T24" s="116"/>
      <c r="U24" s="116"/>
    </row>
    <row r="25" spans="1:21" s="82" customFormat="1" ht="16.5" customHeight="1">
      <c r="A25" s="87">
        <v>11</v>
      </c>
      <c r="B25" s="91">
        <f>C25+D25</f>
        <v>163</v>
      </c>
      <c r="C25" s="91">
        <v>84</v>
      </c>
      <c r="D25" s="95">
        <v>79</v>
      </c>
      <c r="E25" s="87">
        <v>41</v>
      </c>
      <c r="F25" s="91">
        <f>G25+H25</f>
        <v>240</v>
      </c>
      <c r="G25" s="91">
        <v>126</v>
      </c>
      <c r="H25" s="100">
        <v>114</v>
      </c>
      <c r="I25" s="105"/>
      <c r="J25" s="87">
        <v>71</v>
      </c>
      <c r="K25" s="91">
        <f>L25+M25</f>
        <v>310</v>
      </c>
      <c r="L25" s="91">
        <v>144</v>
      </c>
      <c r="M25" s="95">
        <v>166</v>
      </c>
      <c r="N25" s="106"/>
      <c r="O25" s="91"/>
      <c r="P25" s="91"/>
      <c r="Q25" s="100"/>
      <c r="R25" s="116"/>
      <c r="S25" s="116"/>
      <c r="T25" s="116"/>
      <c r="U25" s="116"/>
    </row>
    <row r="26" spans="1:21" s="82" customFormat="1" ht="16.5" customHeight="1">
      <c r="A26" s="87">
        <v>12</v>
      </c>
      <c r="B26" s="91">
        <f>C26+D26</f>
        <v>170</v>
      </c>
      <c r="C26" s="91">
        <v>85</v>
      </c>
      <c r="D26" s="95">
        <v>85</v>
      </c>
      <c r="E26" s="87">
        <v>42</v>
      </c>
      <c r="F26" s="91">
        <f>G26+H26</f>
        <v>225</v>
      </c>
      <c r="G26" s="91">
        <v>108</v>
      </c>
      <c r="H26" s="100">
        <v>117</v>
      </c>
      <c r="I26" s="105"/>
      <c r="J26" s="87">
        <v>72</v>
      </c>
      <c r="K26" s="91">
        <f>L26+M26</f>
        <v>307</v>
      </c>
      <c r="L26" s="91">
        <v>144</v>
      </c>
      <c r="M26" s="95">
        <v>163</v>
      </c>
      <c r="N26" s="106" t="s">
        <v>204</v>
      </c>
      <c r="O26" s="91"/>
      <c r="P26" s="91"/>
      <c r="Q26" s="100"/>
      <c r="R26" s="116"/>
      <c r="S26" s="116"/>
      <c r="T26" s="116"/>
      <c r="U26" s="116"/>
    </row>
    <row r="27" spans="1:21" s="82" customFormat="1" ht="16.5" customHeight="1">
      <c r="A27" s="87">
        <v>13</v>
      </c>
      <c r="B27" s="91">
        <f>C27+D27</f>
        <v>169</v>
      </c>
      <c r="C27" s="91">
        <v>69</v>
      </c>
      <c r="D27" s="95">
        <v>100</v>
      </c>
      <c r="E27" s="87">
        <v>43</v>
      </c>
      <c r="F27" s="91">
        <f>G27+H27</f>
        <v>261</v>
      </c>
      <c r="G27" s="91">
        <v>137</v>
      </c>
      <c r="H27" s="100">
        <v>124</v>
      </c>
      <c r="I27" s="105"/>
      <c r="J27" s="87">
        <v>73</v>
      </c>
      <c r="K27" s="91">
        <f>L27+M27</f>
        <v>320</v>
      </c>
      <c r="L27" s="91">
        <v>148</v>
      </c>
      <c r="M27" s="95">
        <v>172</v>
      </c>
      <c r="N27" s="87" t="s">
        <v>97</v>
      </c>
      <c r="O27" s="91">
        <f>B9+B16+B23</f>
        <v>1951</v>
      </c>
      <c r="P27" s="91">
        <f>C9+C16+C23</f>
        <v>991</v>
      </c>
      <c r="Q27" s="100">
        <f>D9+D16+D23</f>
        <v>960</v>
      </c>
      <c r="R27" s="71"/>
      <c r="S27" s="116"/>
      <c r="T27" s="116"/>
      <c r="U27" s="116"/>
    </row>
    <row r="28" spans="1:21" s="82" customFormat="1" ht="16.5" customHeight="1">
      <c r="A28" s="87">
        <v>14</v>
      </c>
      <c r="B28" s="91">
        <f>C28+D28</f>
        <v>187</v>
      </c>
      <c r="C28" s="91">
        <v>96</v>
      </c>
      <c r="D28" s="95">
        <v>91</v>
      </c>
      <c r="E28" s="87">
        <v>44</v>
      </c>
      <c r="F28" s="91">
        <f>G28+H28</f>
        <v>214</v>
      </c>
      <c r="G28" s="91">
        <v>125</v>
      </c>
      <c r="H28" s="100">
        <v>89</v>
      </c>
      <c r="I28" s="105"/>
      <c r="J28" s="87">
        <v>74</v>
      </c>
      <c r="K28" s="91">
        <f>L28+M28</f>
        <v>322</v>
      </c>
      <c r="L28" s="91">
        <v>145</v>
      </c>
      <c r="M28" s="95">
        <v>177</v>
      </c>
      <c r="N28" s="87" t="s">
        <v>205</v>
      </c>
      <c r="O28" s="91">
        <f>B30+B37+B44+F9+F16+F23+F30+F37+F44+K9</f>
        <v>10472</v>
      </c>
      <c r="P28" s="91">
        <f>C30+C37+C44+G9+G16+G23+G30+G37+G44+L9</f>
        <v>5584</v>
      </c>
      <c r="Q28" s="100">
        <f>D30+D37+D44+H9+H16+H23+H30+H37+H44+M9</f>
        <v>4888</v>
      </c>
      <c r="R28" s="71"/>
      <c r="S28" s="116"/>
      <c r="T28" s="116"/>
      <c r="U28" s="116"/>
    </row>
    <row r="29" spans="1:21" s="82" customFormat="1" ht="14.25" customHeight="1">
      <c r="A29" s="87"/>
      <c r="B29" s="91"/>
      <c r="C29" s="91"/>
      <c r="D29" s="95"/>
      <c r="E29" s="87"/>
      <c r="F29" s="91"/>
      <c r="G29" s="91"/>
      <c r="H29" s="100"/>
      <c r="I29" s="105"/>
      <c r="J29" s="87"/>
      <c r="K29" s="91"/>
      <c r="L29" s="91"/>
      <c r="M29" s="95"/>
      <c r="N29" s="87" t="s">
        <v>206</v>
      </c>
      <c r="O29" s="91">
        <f>K16+K23+K30+K37+K44+O9+O16+O23</f>
        <v>7230</v>
      </c>
      <c r="P29" s="91">
        <f>L16+L23+L30+L37+L44+P9+P16+P23</f>
        <v>3064</v>
      </c>
      <c r="Q29" s="100">
        <f>M16+M23+M30+M37+M44+Q9+Q16+Q23</f>
        <v>4166</v>
      </c>
      <c r="R29" s="71"/>
      <c r="S29" s="116"/>
      <c r="T29" s="116"/>
      <c r="U29" s="116"/>
    </row>
    <row r="30" spans="1:21" s="82" customFormat="1" ht="16.5" customHeight="1">
      <c r="A30" s="88" t="s">
        <v>92</v>
      </c>
      <c r="B30" s="92">
        <f>SUM(B31:B35)</f>
        <v>788</v>
      </c>
      <c r="C30" s="92">
        <f>SUM(C31:C35)</f>
        <v>441</v>
      </c>
      <c r="D30" s="96">
        <f>SUM(D31:D35)</f>
        <v>347</v>
      </c>
      <c r="E30" s="88" t="s">
        <v>18</v>
      </c>
      <c r="F30" s="92">
        <f>SUM(F31:F35)</f>
        <v>1252</v>
      </c>
      <c r="G30" s="92">
        <f>SUM(G31:G35)</f>
        <v>664</v>
      </c>
      <c r="H30" s="101">
        <f>SUM(H31:H35)</f>
        <v>588</v>
      </c>
      <c r="I30" s="104"/>
      <c r="J30" s="88" t="s">
        <v>207</v>
      </c>
      <c r="K30" s="92">
        <f>SUM(K31:K35)</f>
        <v>1410</v>
      </c>
      <c r="L30" s="92">
        <f>SUM(L31:L35)</f>
        <v>622</v>
      </c>
      <c r="M30" s="96">
        <f>SUM(M31:M35)</f>
        <v>788</v>
      </c>
      <c r="N30" s="106"/>
      <c r="O30" s="91"/>
      <c r="P30" s="91"/>
      <c r="Q30" s="100"/>
      <c r="R30" s="116"/>
      <c r="S30" s="116"/>
      <c r="T30" s="116"/>
      <c r="U30" s="116"/>
    </row>
    <row r="31" spans="1:21" s="82" customFormat="1" ht="16.5" customHeight="1">
      <c r="A31" s="87">
        <v>15</v>
      </c>
      <c r="B31" s="91">
        <f>C31+D31</f>
        <v>196</v>
      </c>
      <c r="C31" s="91">
        <v>105</v>
      </c>
      <c r="D31" s="95">
        <v>91</v>
      </c>
      <c r="E31" s="87">
        <v>45</v>
      </c>
      <c r="F31" s="91">
        <f>G31+H31</f>
        <v>242</v>
      </c>
      <c r="G31" s="91">
        <v>133</v>
      </c>
      <c r="H31" s="100">
        <v>109</v>
      </c>
      <c r="I31" s="105"/>
      <c r="J31" s="87">
        <v>75</v>
      </c>
      <c r="K31" s="91">
        <f>L31+M31</f>
        <v>296</v>
      </c>
      <c r="L31" s="91">
        <v>129</v>
      </c>
      <c r="M31" s="95">
        <v>167</v>
      </c>
      <c r="N31" s="107" t="s">
        <v>208</v>
      </c>
      <c r="O31" s="91"/>
      <c r="P31" s="91"/>
      <c r="Q31" s="100"/>
      <c r="R31" s="116"/>
      <c r="S31" s="116"/>
      <c r="T31" s="116"/>
      <c r="U31" s="116"/>
    </row>
    <row r="32" spans="1:21" s="82" customFormat="1" ht="16.5" customHeight="1">
      <c r="A32" s="87">
        <v>16</v>
      </c>
      <c r="B32" s="91">
        <f>C32+D32</f>
        <v>181</v>
      </c>
      <c r="C32" s="91">
        <v>102</v>
      </c>
      <c r="D32" s="95">
        <v>79</v>
      </c>
      <c r="E32" s="87">
        <v>46</v>
      </c>
      <c r="F32" s="91">
        <f>G32+H32</f>
        <v>270</v>
      </c>
      <c r="G32" s="91">
        <v>128</v>
      </c>
      <c r="H32" s="100">
        <v>142</v>
      </c>
      <c r="I32" s="105"/>
      <c r="J32" s="87">
        <v>76</v>
      </c>
      <c r="K32" s="91">
        <f>L32+M32</f>
        <v>260</v>
      </c>
      <c r="L32" s="91">
        <v>115</v>
      </c>
      <c r="M32" s="95">
        <v>145</v>
      </c>
      <c r="N32" s="87" t="s">
        <v>97</v>
      </c>
      <c r="O32" s="112">
        <f>O27/B7*100</f>
        <v>9.8744812227958292</v>
      </c>
      <c r="P32" s="112">
        <f>P27/C7*100</f>
        <v>10.178718159408382</v>
      </c>
      <c r="Q32" s="114">
        <f>Q27/D7*100</f>
        <v>9.5789263620035925</v>
      </c>
      <c r="R32" s="116"/>
      <c r="S32" s="116"/>
      <c r="T32" s="116"/>
      <c r="U32" s="116"/>
    </row>
    <row r="33" spans="1:21" s="82" customFormat="1" ht="16.5" customHeight="1">
      <c r="A33" s="87">
        <v>17</v>
      </c>
      <c r="B33" s="91">
        <f>C33+D33</f>
        <v>181</v>
      </c>
      <c r="C33" s="91">
        <v>96</v>
      </c>
      <c r="D33" s="95">
        <v>85</v>
      </c>
      <c r="E33" s="87">
        <v>47</v>
      </c>
      <c r="F33" s="91">
        <f>G33+H33</f>
        <v>248</v>
      </c>
      <c r="G33" s="91">
        <v>133</v>
      </c>
      <c r="H33" s="100">
        <v>115</v>
      </c>
      <c r="I33" s="105"/>
      <c r="J33" s="87">
        <v>77</v>
      </c>
      <c r="K33" s="91">
        <f>L33+M33</f>
        <v>282</v>
      </c>
      <c r="L33" s="91">
        <v>128</v>
      </c>
      <c r="M33" s="95">
        <v>154</v>
      </c>
      <c r="N33" s="87" t="s">
        <v>205</v>
      </c>
      <c r="O33" s="112">
        <f>O28/B7*100</f>
        <v>53.00131592266424</v>
      </c>
      <c r="P33" s="112">
        <f>P28/C7*100</f>
        <v>57.354149548069024</v>
      </c>
      <c r="Q33" s="114">
        <f>Q28/D7*100</f>
        <v>48.772700059868292</v>
      </c>
      <c r="R33" s="116"/>
      <c r="S33" s="116"/>
      <c r="T33" s="116"/>
      <c r="U33" s="116"/>
    </row>
    <row r="34" spans="1:21" s="82" customFormat="1" ht="16.5" customHeight="1">
      <c r="A34" s="87">
        <v>18</v>
      </c>
      <c r="B34" s="91">
        <f>C34+D34</f>
        <v>158</v>
      </c>
      <c r="C34" s="91">
        <v>91</v>
      </c>
      <c r="D34" s="95">
        <v>67</v>
      </c>
      <c r="E34" s="87">
        <v>48</v>
      </c>
      <c r="F34" s="91">
        <f>G34+H34</f>
        <v>274</v>
      </c>
      <c r="G34" s="91">
        <v>149</v>
      </c>
      <c r="H34" s="100">
        <v>125</v>
      </c>
      <c r="I34" s="105"/>
      <c r="J34" s="87">
        <v>78</v>
      </c>
      <c r="K34" s="91">
        <f>L34+M34</f>
        <v>294</v>
      </c>
      <c r="L34" s="91">
        <v>120</v>
      </c>
      <c r="M34" s="95">
        <v>174</v>
      </c>
      <c r="N34" s="87" t="s">
        <v>206</v>
      </c>
      <c r="O34" s="112">
        <f>O29/B7*100</f>
        <v>36.59277254782873</v>
      </c>
      <c r="P34" s="112">
        <f>P29/C7*100</f>
        <v>31.470829909613805</v>
      </c>
      <c r="Q34" s="114">
        <f>Q29/D7*100</f>
        <v>41.568549191778089</v>
      </c>
      <c r="R34" s="116"/>
      <c r="S34" s="116"/>
      <c r="T34" s="116"/>
      <c r="U34" s="116"/>
    </row>
    <row r="35" spans="1:21" s="82" customFormat="1" ht="16.5" customHeight="1">
      <c r="A35" s="87">
        <v>19</v>
      </c>
      <c r="B35" s="91">
        <f>C35+D35</f>
        <v>72</v>
      </c>
      <c r="C35" s="91">
        <v>47</v>
      </c>
      <c r="D35" s="95">
        <v>25</v>
      </c>
      <c r="E35" s="87">
        <v>49</v>
      </c>
      <c r="F35" s="91">
        <f>G35+H35</f>
        <v>218</v>
      </c>
      <c r="G35" s="91">
        <v>121</v>
      </c>
      <c r="H35" s="100">
        <v>97</v>
      </c>
      <c r="I35" s="105"/>
      <c r="J35" s="87">
        <v>79</v>
      </c>
      <c r="K35" s="91">
        <f>L35+M35</f>
        <v>278</v>
      </c>
      <c r="L35" s="91">
        <v>130</v>
      </c>
      <c r="M35" s="95">
        <v>148</v>
      </c>
      <c r="N35" s="108" t="s">
        <v>209</v>
      </c>
      <c r="O35" s="112">
        <v>52.829300000000003</v>
      </c>
      <c r="P35" s="112">
        <v>50.327199999999998</v>
      </c>
      <c r="Q35" s="114">
        <v>55.237699999999997</v>
      </c>
      <c r="R35" s="116"/>
      <c r="S35" s="116"/>
      <c r="T35" s="116"/>
      <c r="U35" s="116"/>
    </row>
    <row r="36" spans="1:21" s="82" customFormat="1" ht="14.25" customHeight="1">
      <c r="A36" s="87"/>
      <c r="B36" s="91"/>
      <c r="C36" s="91"/>
      <c r="D36" s="95"/>
      <c r="E36" s="87"/>
      <c r="F36" s="91"/>
      <c r="G36" s="91"/>
      <c r="H36" s="100"/>
      <c r="I36" s="105"/>
      <c r="J36" s="87"/>
      <c r="K36" s="91"/>
      <c r="L36" s="91"/>
      <c r="M36" s="95"/>
      <c r="N36" s="108" t="s">
        <v>37</v>
      </c>
      <c r="O36" s="112">
        <v>56.458399999999997</v>
      </c>
      <c r="P36" s="112">
        <v>53.133600000000001</v>
      </c>
      <c r="Q36" s="114">
        <v>59.760199999999998</v>
      </c>
      <c r="R36" s="116"/>
      <c r="S36" s="116"/>
      <c r="T36" s="116"/>
      <c r="U36" s="116"/>
    </row>
    <row r="37" spans="1:21" s="82" customFormat="1" ht="16.5" customHeight="1">
      <c r="A37" s="88" t="s">
        <v>210</v>
      </c>
      <c r="B37" s="92">
        <f>SUM(B38:B42)</f>
        <v>509</v>
      </c>
      <c r="C37" s="92">
        <f>SUM(C38:C42)</f>
        <v>290</v>
      </c>
      <c r="D37" s="96">
        <f>SUM(D38:D42)</f>
        <v>219</v>
      </c>
      <c r="E37" s="88" t="s">
        <v>211</v>
      </c>
      <c r="F37" s="92">
        <f>SUM(F38:F42)</f>
        <v>1271</v>
      </c>
      <c r="G37" s="92">
        <f>SUM(G38:G42)</f>
        <v>654</v>
      </c>
      <c r="H37" s="101">
        <f>SUM(H38:H42)</f>
        <v>617</v>
      </c>
      <c r="I37" s="104"/>
      <c r="J37" s="88" t="s">
        <v>214</v>
      </c>
      <c r="K37" s="92">
        <f>SUM(K38:K42)</f>
        <v>1256</v>
      </c>
      <c r="L37" s="92">
        <f>SUM(L38:L42)</f>
        <v>508</v>
      </c>
      <c r="M37" s="96">
        <f>SUM(M38:M42)</f>
        <v>748</v>
      </c>
      <c r="N37" s="109"/>
      <c r="O37" s="91"/>
      <c r="P37" s="91"/>
      <c r="Q37" s="100"/>
      <c r="R37" s="116"/>
      <c r="S37" s="116"/>
      <c r="T37" s="116"/>
      <c r="U37" s="116"/>
    </row>
    <row r="38" spans="1:21" s="82" customFormat="1" ht="16.5" customHeight="1">
      <c r="A38" s="87">
        <v>20</v>
      </c>
      <c r="B38" s="91">
        <f>C38+D38</f>
        <v>78</v>
      </c>
      <c r="C38" s="91">
        <v>41</v>
      </c>
      <c r="D38" s="95">
        <v>37</v>
      </c>
      <c r="E38" s="87">
        <v>50</v>
      </c>
      <c r="F38" s="91">
        <f>G38+H38</f>
        <v>271</v>
      </c>
      <c r="G38" s="91">
        <v>158</v>
      </c>
      <c r="H38" s="100">
        <v>113</v>
      </c>
      <c r="I38" s="105"/>
      <c r="J38" s="87">
        <v>80</v>
      </c>
      <c r="K38" s="91">
        <f>L38+M38</f>
        <v>293</v>
      </c>
      <c r="L38" s="91">
        <v>121</v>
      </c>
      <c r="M38" s="95">
        <v>172</v>
      </c>
      <c r="N38" s="106"/>
      <c r="O38" s="91"/>
      <c r="P38" s="91"/>
      <c r="Q38" s="100"/>
      <c r="R38" s="116"/>
      <c r="S38" s="116"/>
      <c r="T38" s="116"/>
      <c r="U38" s="116"/>
    </row>
    <row r="39" spans="1:21" s="82" customFormat="1" ht="16.5" customHeight="1">
      <c r="A39" s="87">
        <v>21</v>
      </c>
      <c r="B39" s="91">
        <f>C39+D39</f>
        <v>90</v>
      </c>
      <c r="C39" s="91">
        <v>58</v>
      </c>
      <c r="D39" s="95">
        <v>32</v>
      </c>
      <c r="E39" s="87">
        <v>51</v>
      </c>
      <c r="F39" s="91">
        <f>G39+H39</f>
        <v>265</v>
      </c>
      <c r="G39" s="91">
        <v>133</v>
      </c>
      <c r="H39" s="100">
        <v>132</v>
      </c>
      <c r="I39" s="105"/>
      <c r="J39" s="87">
        <v>81</v>
      </c>
      <c r="K39" s="91">
        <f>L39+M39</f>
        <v>277</v>
      </c>
      <c r="L39" s="91">
        <v>131</v>
      </c>
      <c r="M39" s="95">
        <v>146</v>
      </c>
      <c r="N39" s="106"/>
      <c r="O39" s="91"/>
      <c r="P39" s="91"/>
      <c r="Q39" s="100"/>
      <c r="R39" s="116"/>
      <c r="S39" s="116"/>
      <c r="T39" s="116"/>
      <c r="U39" s="116"/>
    </row>
    <row r="40" spans="1:21" s="82" customFormat="1" ht="16.5" customHeight="1">
      <c r="A40" s="87">
        <v>22</v>
      </c>
      <c r="B40" s="91">
        <f>C40+D40</f>
        <v>97</v>
      </c>
      <c r="C40" s="91">
        <v>55</v>
      </c>
      <c r="D40" s="95">
        <v>42</v>
      </c>
      <c r="E40" s="87">
        <v>52</v>
      </c>
      <c r="F40" s="91">
        <f>G40+H40</f>
        <v>251</v>
      </c>
      <c r="G40" s="91">
        <v>122</v>
      </c>
      <c r="H40" s="100">
        <v>129</v>
      </c>
      <c r="I40" s="105"/>
      <c r="J40" s="87">
        <v>82</v>
      </c>
      <c r="K40" s="91">
        <f>L40+M40</f>
        <v>223</v>
      </c>
      <c r="L40" s="91">
        <v>95</v>
      </c>
      <c r="M40" s="95">
        <v>128</v>
      </c>
      <c r="N40" s="106"/>
      <c r="O40" s="91"/>
      <c r="P40" s="91"/>
      <c r="Q40" s="100"/>
      <c r="R40" s="116"/>
      <c r="S40" s="116"/>
      <c r="T40" s="116"/>
      <c r="U40" s="116"/>
    </row>
    <row r="41" spans="1:21" s="82" customFormat="1" ht="16.5" customHeight="1">
      <c r="A41" s="87">
        <v>23</v>
      </c>
      <c r="B41" s="91">
        <f>C41+D41</f>
        <v>127</v>
      </c>
      <c r="C41" s="91">
        <v>70</v>
      </c>
      <c r="D41" s="95">
        <v>57</v>
      </c>
      <c r="E41" s="87">
        <v>53</v>
      </c>
      <c r="F41" s="91">
        <f>G41+H41</f>
        <v>246</v>
      </c>
      <c r="G41" s="91">
        <v>116</v>
      </c>
      <c r="H41" s="100">
        <v>130</v>
      </c>
      <c r="I41" s="105"/>
      <c r="J41" s="87">
        <v>83</v>
      </c>
      <c r="K41" s="91">
        <f>L41+M41</f>
        <v>239</v>
      </c>
      <c r="L41" s="91">
        <v>76</v>
      </c>
      <c r="M41" s="95">
        <v>163</v>
      </c>
      <c r="N41" s="106"/>
      <c r="O41" s="91"/>
      <c r="P41" s="91"/>
      <c r="Q41" s="100"/>
      <c r="R41" s="116"/>
      <c r="S41" s="116"/>
      <c r="T41" s="116"/>
      <c r="U41" s="116"/>
    </row>
    <row r="42" spans="1:21" s="82" customFormat="1" ht="16.5" customHeight="1">
      <c r="A42" s="87">
        <v>24</v>
      </c>
      <c r="B42" s="91">
        <f>C42+D42</f>
        <v>117</v>
      </c>
      <c r="C42" s="91">
        <v>66</v>
      </c>
      <c r="D42" s="95">
        <v>51</v>
      </c>
      <c r="E42" s="87">
        <v>54</v>
      </c>
      <c r="F42" s="91">
        <f>G42+H42</f>
        <v>238</v>
      </c>
      <c r="G42" s="91">
        <v>125</v>
      </c>
      <c r="H42" s="100">
        <v>113</v>
      </c>
      <c r="I42" s="105"/>
      <c r="J42" s="87">
        <v>84</v>
      </c>
      <c r="K42" s="91">
        <f>L42+M42</f>
        <v>224</v>
      </c>
      <c r="L42" s="91">
        <v>85</v>
      </c>
      <c r="M42" s="95">
        <v>139</v>
      </c>
      <c r="N42" s="106"/>
      <c r="O42" s="91"/>
      <c r="P42" s="91"/>
      <c r="Q42" s="100"/>
      <c r="R42" s="116"/>
      <c r="S42" s="116"/>
      <c r="T42" s="116"/>
      <c r="U42" s="116"/>
    </row>
    <row r="43" spans="1:21" s="82" customFormat="1" ht="14.25" customHeight="1">
      <c r="A43" s="87"/>
      <c r="B43" s="91"/>
      <c r="C43" s="91"/>
      <c r="D43" s="95"/>
      <c r="E43" s="87"/>
      <c r="F43" s="91"/>
      <c r="G43" s="91"/>
      <c r="H43" s="100"/>
      <c r="I43" s="105"/>
      <c r="J43" s="87"/>
      <c r="K43" s="91"/>
      <c r="L43" s="91"/>
      <c r="M43" s="95"/>
      <c r="N43" s="106"/>
      <c r="O43" s="91"/>
      <c r="P43" s="91"/>
      <c r="Q43" s="100"/>
      <c r="R43" s="116"/>
      <c r="S43" s="116"/>
      <c r="T43" s="116"/>
      <c r="U43" s="116"/>
    </row>
    <row r="44" spans="1:21" s="82" customFormat="1" ht="16.5" customHeight="1">
      <c r="A44" s="88" t="s">
        <v>215</v>
      </c>
      <c r="B44" s="92">
        <f>SUM(B45:B49)</f>
        <v>654</v>
      </c>
      <c r="C44" s="92">
        <f>SUM(C45:C49)</f>
        <v>366</v>
      </c>
      <c r="D44" s="96">
        <f>SUM(D45:D49)</f>
        <v>288</v>
      </c>
      <c r="E44" s="88" t="s">
        <v>216</v>
      </c>
      <c r="F44" s="92">
        <f>SUM(F45:F49)</f>
        <v>1346</v>
      </c>
      <c r="G44" s="92">
        <f>SUM(G45:G49)</f>
        <v>705</v>
      </c>
      <c r="H44" s="101">
        <f>SUM(H45:H49)</f>
        <v>641</v>
      </c>
      <c r="I44" s="104"/>
      <c r="J44" s="88" t="s">
        <v>70</v>
      </c>
      <c r="K44" s="92">
        <f>SUM(K45:K49)</f>
        <v>809</v>
      </c>
      <c r="L44" s="92">
        <f>SUM(L45:L49)</f>
        <v>262</v>
      </c>
      <c r="M44" s="96">
        <f>SUM(M45:M49)</f>
        <v>547</v>
      </c>
      <c r="N44" s="106"/>
      <c r="O44" s="91"/>
      <c r="P44" s="91"/>
      <c r="Q44" s="100"/>
      <c r="R44" s="116"/>
      <c r="S44" s="116"/>
      <c r="T44" s="116"/>
      <c r="U44" s="116"/>
    </row>
    <row r="45" spans="1:21" s="82" customFormat="1" ht="16.5" customHeight="1">
      <c r="A45" s="87">
        <v>25</v>
      </c>
      <c r="B45" s="91">
        <f>C45+D45</f>
        <v>134</v>
      </c>
      <c r="C45" s="91">
        <v>78</v>
      </c>
      <c r="D45" s="95">
        <v>56</v>
      </c>
      <c r="E45" s="87">
        <v>55</v>
      </c>
      <c r="F45" s="91">
        <f>G45+H45</f>
        <v>259</v>
      </c>
      <c r="G45" s="91">
        <v>146</v>
      </c>
      <c r="H45" s="100">
        <v>113</v>
      </c>
      <c r="I45" s="105"/>
      <c r="J45" s="87">
        <v>85</v>
      </c>
      <c r="K45" s="91">
        <f>L45+M45</f>
        <v>209</v>
      </c>
      <c r="L45" s="91">
        <v>79</v>
      </c>
      <c r="M45" s="95">
        <v>130</v>
      </c>
      <c r="N45" s="106"/>
      <c r="O45" s="91"/>
      <c r="P45" s="91"/>
      <c r="Q45" s="100"/>
      <c r="R45" s="116"/>
      <c r="S45" s="116"/>
      <c r="T45" s="116"/>
      <c r="U45" s="116"/>
    </row>
    <row r="46" spans="1:21" s="82" customFormat="1" ht="16.5" customHeight="1">
      <c r="A46" s="87">
        <v>26</v>
      </c>
      <c r="B46" s="91">
        <f>C46+D46</f>
        <v>114</v>
      </c>
      <c r="C46" s="91">
        <v>58</v>
      </c>
      <c r="D46" s="95">
        <v>56</v>
      </c>
      <c r="E46" s="87">
        <v>56</v>
      </c>
      <c r="F46" s="91">
        <f>G46+H46</f>
        <v>265</v>
      </c>
      <c r="G46" s="91">
        <v>140</v>
      </c>
      <c r="H46" s="100">
        <v>125</v>
      </c>
      <c r="I46" s="105"/>
      <c r="J46" s="87">
        <v>86</v>
      </c>
      <c r="K46" s="91">
        <f>L46+M46</f>
        <v>178</v>
      </c>
      <c r="L46" s="91">
        <v>67</v>
      </c>
      <c r="M46" s="95">
        <v>111</v>
      </c>
      <c r="N46" s="106"/>
      <c r="O46" s="91"/>
      <c r="P46" s="91"/>
      <c r="Q46" s="100"/>
      <c r="R46" s="116"/>
      <c r="S46" s="116"/>
      <c r="T46" s="116"/>
      <c r="U46" s="116"/>
    </row>
    <row r="47" spans="1:21" s="82" customFormat="1" ht="16.5" customHeight="1">
      <c r="A47" s="87">
        <v>27</v>
      </c>
      <c r="B47" s="91">
        <f>C47+D47</f>
        <v>129</v>
      </c>
      <c r="C47" s="91">
        <v>70</v>
      </c>
      <c r="D47" s="95">
        <v>59</v>
      </c>
      <c r="E47" s="87">
        <v>57</v>
      </c>
      <c r="F47" s="91">
        <f>G47+H47</f>
        <v>267</v>
      </c>
      <c r="G47" s="91">
        <v>141</v>
      </c>
      <c r="H47" s="100">
        <v>126</v>
      </c>
      <c r="I47" s="105"/>
      <c r="J47" s="87">
        <v>87</v>
      </c>
      <c r="K47" s="91">
        <f>L47+M47</f>
        <v>134</v>
      </c>
      <c r="L47" s="91">
        <v>38</v>
      </c>
      <c r="M47" s="95">
        <v>96</v>
      </c>
      <c r="N47" s="106"/>
      <c r="O47" s="91"/>
      <c r="P47" s="91"/>
      <c r="Q47" s="100"/>
      <c r="R47" s="116"/>
      <c r="S47" s="116"/>
      <c r="T47" s="116"/>
      <c r="U47" s="116"/>
    </row>
    <row r="48" spans="1:21" s="82" customFormat="1" ht="16.5" customHeight="1">
      <c r="A48" s="87">
        <v>28</v>
      </c>
      <c r="B48" s="91">
        <f>C48+D48</f>
        <v>126</v>
      </c>
      <c r="C48" s="91">
        <v>80</v>
      </c>
      <c r="D48" s="95">
        <v>46</v>
      </c>
      <c r="E48" s="87">
        <v>58</v>
      </c>
      <c r="F48" s="91">
        <f>G48+H48</f>
        <v>262</v>
      </c>
      <c r="G48" s="91">
        <v>131</v>
      </c>
      <c r="H48" s="100">
        <v>131</v>
      </c>
      <c r="I48" s="105"/>
      <c r="J48" s="87">
        <v>88</v>
      </c>
      <c r="K48" s="91">
        <f>L48+M48</f>
        <v>157</v>
      </c>
      <c r="L48" s="91">
        <v>43</v>
      </c>
      <c r="M48" s="95">
        <v>114</v>
      </c>
      <c r="N48" s="106"/>
      <c r="O48" s="91"/>
      <c r="P48" s="91"/>
      <c r="Q48" s="100"/>
      <c r="R48" s="116"/>
      <c r="S48" s="116"/>
      <c r="T48" s="116"/>
      <c r="U48" s="116"/>
    </row>
    <row r="49" spans="1:21" s="82" customFormat="1" ht="16.5" customHeight="1">
      <c r="A49" s="87">
        <v>29</v>
      </c>
      <c r="B49" s="91">
        <f>C49+D49</f>
        <v>151</v>
      </c>
      <c r="C49" s="91">
        <v>80</v>
      </c>
      <c r="D49" s="95">
        <v>71</v>
      </c>
      <c r="E49" s="87">
        <v>59</v>
      </c>
      <c r="F49" s="91">
        <f>G49+H49</f>
        <v>293</v>
      </c>
      <c r="G49" s="91">
        <v>147</v>
      </c>
      <c r="H49" s="100">
        <v>146</v>
      </c>
      <c r="I49" s="105"/>
      <c r="J49" s="87">
        <v>89</v>
      </c>
      <c r="K49" s="91">
        <f>L49+M49</f>
        <v>131</v>
      </c>
      <c r="L49" s="91">
        <v>35</v>
      </c>
      <c r="M49" s="95">
        <v>96</v>
      </c>
      <c r="N49" s="106"/>
      <c r="O49" s="91"/>
      <c r="P49" s="91"/>
      <c r="Q49" s="100"/>
      <c r="R49" s="116"/>
      <c r="S49" s="116"/>
      <c r="T49" s="116"/>
      <c r="U49" s="116"/>
    </row>
    <row r="50" spans="1:21" s="82" customFormat="1" ht="9.75" customHeight="1">
      <c r="A50" s="89"/>
      <c r="B50" s="93"/>
      <c r="C50" s="93"/>
      <c r="D50" s="97"/>
      <c r="E50" s="89"/>
      <c r="F50" s="93"/>
      <c r="G50" s="93"/>
      <c r="H50" s="65"/>
      <c r="I50" s="105"/>
      <c r="J50" s="89"/>
      <c r="K50" s="93"/>
      <c r="L50" s="93"/>
      <c r="M50" s="97"/>
      <c r="N50" s="110"/>
      <c r="O50" s="93"/>
      <c r="P50" s="93"/>
      <c r="Q50" s="65"/>
      <c r="R50" s="116"/>
      <c r="S50" s="116"/>
      <c r="T50" s="116"/>
      <c r="U50" s="116"/>
    </row>
    <row r="51" spans="1:21" ht="14.25">
      <c r="A51" s="3"/>
      <c r="B51" s="1"/>
      <c r="C51" s="1"/>
      <c r="D51" s="1"/>
      <c r="E51" s="3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3"/>
      <c r="B52" s="1"/>
      <c r="C52" s="1"/>
      <c r="D52" s="1"/>
      <c r="E52" s="3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3"/>
      <c r="B53" s="1"/>
      <c r="C53" s="1"/>
      <c r="D53" s="1"/>
      <c r="E53" s="3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3"/>
      <c r="B54" s="1"/>
      <c r="C54" s="1"/>
      <c r="D54" s="1"/>
      <c r="E54" s="3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3"/>
      <c r="B55" s="1"/>
      <c r="C55" s="1"/>
      <c r="D55" s="1"/>
      <c r="E55" s="3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3"/>
      <c r="B56" s="1"/>
      <c r="C56" s="1"/>
      <c r="D56" s="1"/>
      <c r="E56" s="3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3"/>
      <c r="B57" s="1"/>
      <c r="C57" s="1"/>
      <c r="D57" s="1"/>
      <c r="E57" s="3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3"/>
      <c r="B58" s="1"/>
      <c r="C58" s="1"/>
      <c r="D58" s="1"/>
      <c r="E58" s="3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3"/>
      <c r="B59" s="1"/>
      <c r="C59" s="1"/>
      <c r="D59" s="1"/>
      <c r="E59" s="3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3"/>
      <c r="B60" s="1"/>
      <c r="C60" s="1"/>
      <c r="D60" s="1"/>
      <c r="E60" s="3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3"/>
      <c r="B61" s="1"/>
      <c r="C61" s="1"/>
      <c r="D61" s="1"/>
      <c r="E61" s="3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phoneticPr fontId="3"/>
  <pageMargins left="0.78740157480314965" right="0.78740157480314965" top="0.98425196850393681" bottom="0.78740157480314965" header="0.51181102362204722" footer="0.51181102362204722"/>
  <pageSetup paperSize="9" scale="99" fitToWidth="1" fitToHeight="1" orientation="portrait" usePrinterDefaults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W105"/>
  <sheetViews>
    <sheetView view="pageBreakPreview" topLeftCell="I25" zoomScaleSheetLayoutView="100" workbookViewId="0">
      <selection activeCell="L62" sqref="L62"/>
    </sheetView>
  </sheetViews>
  <sheetFormatPr defaultRowHeight="13.5"/>
  <cols>
    <col min="1" max="1" width="4.625" style="2" customWidth="1"/>
    <col min="2" max="2" width="5" style="2" customWidth="1"/>
    <col min="3" max="3" width="10" style="2" customWidth="1"/>
    <col min="4" max="11" width="7.625" style="2" customWidth="1"/>
    <col min="12" max="12" width="8.5" style="2" bestFit="1" customWidth="1"/>
    <col min="13" max="15" width="8.5" style="2" customWidth="1"/>
    <col min="16" max="19" width="10.375" style="2" customWidth="1"/>
    <col min="20" max="21" width="8.5" style="2" bestFit="1" customWidth="1"/>
    <col min="22" max="22" width="7.625" style="2" bestFit="1" customWidth="1"/>
    <col min="23" max="23" width="7.625" style="2" customWidth="1"/>
    <col min="24" max="24" width="4.625" style="2" customWidth="1"/>
    <col min="25" max="25" width="4.125" style="2" customWidth="1"/>
    <col min="26" max="28" width="7.375" style="2" customWidth="1"/>
    <col min="29" max="16384" width="9" style="2" customWidth="1"/>
  </cols>
  <sheetData>
    <row r="1" spans="1:33" ht="15">
      <c r="A1" s="118" t="s">
        <v>217</v>
      </c>
      <c r="B1" s="137"/>
      <c r="C1" s="13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236" t="s">
        <v>153</v>
      </c>
    </row>
    <row r="2" spans="1:33">
      <c r="A2" s="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82"/>
      <c r="Y2" s="82"/>
      <c r="Z2" s="82"/>
      <c r="AA2" s="82"/>
      <c r="AB2" s="82"/>
      <c r="AC2" s="82"/>
    </row>
    <row r="3" spans="1:33" ht="15">
      <c r="A3" s="119" t="s">
        <v>213</v>
      </c>
      <c r="B3" s="139"/>
      <c r="C3" s="129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25"/>
      <c r="O3" s="125"/>
      <c r="P3" s="125"/>
      <c r="Q3" s="144" t="s">
        <v>21</v>
      </c>
      <c r="R3" s="103"/>
      <c r="S3" s="103"/>
      <c r="T3" s="103"/>
      <c r="U3" s="103"/>
      <c r="V3" s="103"/>
      <c r="W3" s="103"/>
      <c r="X3" s="116"/>
      <c r="Y3" s="116"/>
      <c r="Z3" s="116"/>
      <c r="AA3" s="82"/>
      <c r="AB3" s="82"/>
      <c r="AC3" s="82"/>
    </row>
    <row r="4" spans="1:33" ht="7.5" customHeight="1">
      <c r="A4" s="105"/>
      <c r="B4" s="66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44"/>
      <c r="O4" s="144"/>
      <c r="P4" s="144"/>
      <c r="Q4" s="144"/>
      <c r="R4" s="103"/>
      <c r="S4" s="103"/>
      <c r="T4" s="103"/>
      <c r="U4" s="103"/>
      <c r="V4" s="103"/>
      <c r="W4" s="103"/>
      <c r="X4" s="116"/>
      <c r="Y4" s="116"/>
      <c r="Z4" s="116"/>
      <c r="AA4" s="82"/>
      <c r="AB4" s="82"/>
      <c r="AC4" s="82"/>
    </row>
    <row r="5" spans="1:33" ht="14.25">
      <c r="A5" s="120" t="s">
        <v>17</v>
      </c>
      <c r="B5" s="140"/>
      <c r="C5" s="99" t="s">
        <v>0</v>
      </c>
      <c r="D5" s="158"/>
      <c r="E5" s="158"/>
      <c r="F5" s="158"/>
      <c r="G5" s="86"/>
      <c r="H5" s="189" t="s">
        <v>2</v>
      </c>
      <c r="I5" s="190"/>
      <c r="J5" s="190"/>
      <c r="K5" s="190"/>
      <c r="L5" s="190"/>
      <c r="M5" s="120" t="s">
        <v>7</v>
      </c>
      <c r="N5" s="120"/>
      <c r="O5" s="120"/>
      <c r="P5" s="120"/>
      <c r="Q5" s="120"/>
      <c r="R5" s="227"/>
      <c r="S5" s="227"/>
      <c r="T5" s="227"/>
      <c r="U5" s="227"/>
      <c r="V5" s="103"/>
      <c r="W5" s="103"/>
      <c r="X5" s="116"/>
      <c r="Y5" s="116"/>
      <c r="Z5" s="82"/>
      <c r="AA5" s="82"/>
      <c r="AB5" s="82"/>
    </row>
    <row r="6" spans="1:33" s="31" customFormat="1">
      <c r="A6" s="121"/>
      <c r="B6" s="141"/>
      <c r="C6" s="145" t="s">
        <v>0</v>
      </c>
      <c r="D6" s="159" t="s">
        <v>218</v>
      </c>
      <c r="E6" s="145" t="s">
        <v>219</v>
      </c>
      <c r="F6" s="145" t="s">
        <v>165</v>
      </c>
      <c r="G6" s="145" t="s">
        <v>83</v>
      </c>
      <c r="H6" s="145" t="s">
        <v>0</v>
      </c>
      <c r="I6" s="159" t="s">
        <v>218</v>
      </c>
      <c r="J6" s="145" t="s">
        <v>219</v>
      </c>
      <c r="K6" s="145" t="s">
        <v>165</v>
      </c>
      <c r="L6" s="196" t="s">
        <v>83</v>
      </c>
      <c r="M6" s="204" t="s">
        <v>0</v>
      </c>
      <c r="N6" s="159" t="s">
        <v>218</v>
      </c>
      <c r="O6" s="145" t="s">
        <v>219</v>
      </c>
      <c r="P6" s="145" t="s">
        <v>165</v>
      </c>
      <c r="Q6" s="196" t="s">
        <v>83</v>
      </c>
      <c r="R6" s="122"/>
      <c r="S6" s="227"/>
      <c r="T6" s="227"/>
      <c r="U6" s="227"/>
      <c r="V6" s="98"/>
      <c r="W6" s="126"/>
      <c r="X6" s="241"/>
      <c r="Y6" s="115"/>
      <c r="Z6" s="81"/>
      <c r="AA6" s="81"/>
      <c r="AB6" s="81"/>
    </row>
    <row r="7" spans="1:33" s="31" customFormat="1" ht="6.75" customHeight="1">
      <c r="A7" s="122"/>
      <c r="B7" s="87"/>
      <c r="C7" s="146"/>
      <c r="D7" s="122"/>
      <c r="E7" s="146"/>
      <c r="F7" s="122"/>
      <c r="G7" s="146"/>
      <c r="H7" s="122"/>
      <c r="I7" s="146"/>
      <c r="J7" s="122"/>
      <c r="K7" s="146"/>
      <c r="L7" s="165"/>
      <c r="M7" s="169"/>
      <c r="N7" s="214"/>
      <c r="O7" s="146"/>
      <c r="P7" s="221"/>
      <c r="Q7" s="122"/>
      <c r="R7" s="227"/>
      <c r="S7" s="227"/>
      <c r="T7" s="227"/>
      <c r="U7" s="227"/>
      <c r="V7" s="98"/>
      <c r="W7" s="126"/>
      <c r="X7" s="241"/>
      <c r="Y7" s="115"/>
      <c r="Z7" s="81"/>
      <c r="AA7" s="81"/>
      <c r="AB7" s="81"/>
    </row>
    <row r="8" spans="1:33" ht="15" customHeight="1">
      <c r="A8" s="123" t="s">
        <v>220</v>
      </c>
      <c r="B8" s="142">
        <v>55</v>
      </c>
      <c r="C8" s="91">
        <f>H8+M8</f>
        <v>10</v>
      </c>
      <c r="D8" s="100">
        <f>I8</f>
        <v>1</v>
      </c>
      <c r="E8" s="91">
        <f>J8+O8</f>
        <v>5</v>
      </c>
      <c r="F8" s="160" t="s">
        <v>221</v>
      </c>
      <c r="G8" s="160" t="s">
        <v>221</v>
      </c>
      <c r="H8" s="91">
        <v>6</v>
      </c>
      <c r="I8" s="111">
        <v>1</v>
      </c>
      <c r="J8" s="144">
        <v>2</v>
      </c>
      <c r="K8" s="160" t="s">
        <v>221</v>
      </c>
      <c r="L8" s="100">
        <v>1</v>
      </c>
      <c r="M8" s="106">
        <v>4</v>
      </c>
      <c r="N8" s="160" t="s">
        <v>221</v>
      </c>
      <c r="O8" s="219">
        <v>3</v>
      </c>
      <c r="P8" s="219">
        <v>1</v>
      </c>
      <c r="Q8" s="126">
        <v>1</v>
      </c>
      <c r="R8" s="227"/>
      <c r="S8" s="227"/>
      <c r="T8" s="227"/>
      <c r="U8" s="227"/>
      <c r="V8" s="103"/>
      <c r="W8" s="103"/>
      <c r="X8" s="116"/>
      <c r="Y8" s="116"/>
      <c r="Z8" s="82"/>
      <c r="AA8" s="82"/>
      <c r="AB8" s="82"/>
    </row>
    <row r="9" spans="1:33" ht="15" customHeight="1">
      <c r="A9" s="123"/>
      <c r="B9" s="142">
        <v>60</v>
      </c>
      <c r="C9" s="91">
        <f>H9+M9</f>
        <v>8</v>
      </c>
      <c r="D9" s="160" t="s">
        <v>221</v>
      </c>
      <c r="E9" s="91">
        <f>J9+O9</f>
        <v>5</v>
      </c>
      <c r="F9" s="160" t="s">
        <v>221</v>
      </c>
      <c r="G9" s="160" t="s">
        <v>221</v>
      </c>
      <c r="H9" s="91">
        <v>4</v>
      </c>
      <c r="I9" s="160" t="s">
        <v>221</v>
      </c>
      <c r="J9" s="111">
        <v>2</v>
      </c>
      <c r="K9" s="160" t="s">
        <v>221</v>
      </c>
      <c r="L9" s="100">
        <v>1</v>
      </c>
      <c r="M9" s="106">
        <v>4</v>
      </c>
      <c r="N9" s="160" t="s">
        <v>221</v>
      </c>
      <c r="O9" s="219">
        <v>3</v>
      </c>
      <c r="P9" s="219">
        <v>1</v>
      </c>
      <c r="Q9" s="126">
        <v>1</v>
      </c>
      <c r="R9" s="227"/>
      <c r="S9" s="227"/>
      <c r="T9" s="227"/>
      <c r="U9" s="227"/>
      <c r="V9" s="103"/>
      <c r="W9" s="103"/>
      <c r="X9" s="116"/>
      <c r="Y9" s="116"/>
      <c r="Z9" s="82"/>
      <c r="AA9" s="82"/>
      <c r="AB9" s="82"/>
    </row>
    <row r="10" spans="1:33" ht="15" customHeight="1">
      <c r="A10" s="124" t="s">
        <v>100</v>
      </c>
      <c r="B10" s="143">
        <v>2</v>
      </c>
      <c r="C10" s="91">
        <f t="shared" ref="C10:C15" si="0">SUM(D10:G10)</f>
        <v>5</v>
      </c>
      <c r="D10" s="160" t="s">
        <v>221</v>
      </c>
      <c r="E10" s="91">
        <f t="shared" ref="E10:F13" si="1">O10</f>
        <v>1</v>
      </c>
      <c r="F10" s="100">
        <f t="shared" si="1"/>
        <v>1</v>
      </c>
      <c r="G10" s="91">
        <f>L10+Q10-1</f>
        <v>3</v>
      </c>
      <c r="H10" s="160" t="s">
        <v>221</v>
      </c>
      <c r="I10" s="160" t="s">
        <v>221</v>
      </c>
      <c r="J10" s="160" t="s">
        <v>221</v>
      </c>
      <c r="K10" s="160" t="s">
        <v>221</v>
      </c>
      <c r="L10" s="100">
        <v>1</v>
      </c>
      <c r="M10" s="106">
        <f t="shared" ref="M10:M15" si="2">SUM(N10:Q10)</f>
        <v>5</v>
      </c>
      <c r="N10" s="160" t="s">
        <v>221</v>
      </c>
      <c r="O10" s="219">
        <v>1</v>
      </c>
      <c r="P10" s="219">
        <v>1</v>
      </c>
      <c r="Q10" s="126">
        <v>3</v>
      </c>
      <c r="R10" s="227"/>
      <c r="S10" s="227"/>
      <c r="T10" s="227"/>
      <c r="U10" s="227"/>
      <c r="V10" s="103"/>
      <c r="W10" s="103"/>
      <c r="X10" s="116"/>
      <c r="Y10" s="116"/>
      <c r="Z10" s="82"/>
      <c r="AA10" s="82"/>
      <c r="AB10" s="82"/>
    </row>
    <row r="11" spans="1:33" ht="15" customHeight="1">
      <c r="A11" s="126"/>
      <c r="B11" s="142">
        <v>7</v>
      </c>
      <c r="C11" s="91">
        <f t="shared" si="0"/>
        <v>15</v>
      </c>
      <c r="D11" s="143">
        <f>I11+N11</f>
        <v>2</v>
      </c>
      <c r="E11" s="91">
        <f t="shared" si="1"/>
        <v>3</v>
      </c>
      <c r="F11" s="100">
        <f t="shared" si="1"/>
        <v>2</v>
      </c>
      <c r="G11" s="91">
        <f>L11+Q11</f>
        <v>8</v>
      </c>
      <c r="H11" s="105">
        <f>SUM(I11:L11)</f>
        <v>3</v>
      </c>
      <c r="I11" s="111">
        <v>1</v>
      </c>
      <c r="J11" s="160" t="s">
        <v>221</v>
      </c>
      <c r="K11" s="160" t="s">
        <v>221</v>
      </c>
      <c r="L11" s="100">
        <v>2</v>
      </c>
      <c r="M11" s="106">
        <f t="shared" si="2"/>
        <v>12</v>
      </c>
      <c r="N11" s="143">
        <v>1</v>
      </c>
      <c r="O11" s="219">
        <v>3</v>
      </c>
      <c r="P11" s="219">
        <v>2</v>
      </c>
      <c r="Q11" s="126">
        <v>6</v>
      </c>
      <c r="R11" s="227"/>
      <c r="S11" s="227"/>
      <c r="T11" s="227"/>
      <c r="U11" s="227"/>
      <c r="V11" s="103"/>
      <c r="W11" s="103"/>
      <c r="X11" s="116"/>
      <c r="Y11" s="116"/>
      <c r="Z11" s="82"/>
      <c r="AA11" s="82"/>
      <c r="AB11" s="82"/>
    </row>
    <row r="12" spans="1:33" ht="15" customHeight="1">
      <c r="A12" s="126"/>
      <c r="B12" s="142">
        <v>12</v>
      </c>
      <c r="C12" s="91">
        <f t="shared" si="0"/>
        <v>38</v>
      </c>
      <c r="D12" s="160" t="s">
        <v>221</v>
      </c>
      <c r="E12" s="91">
        <f t="shared" si="1"/>
        <v>20</v>
      </c>
      <c r="F12" s="100">
        <f t="shared" si="1"/>
        <v>1</v>
      </c>
      <c r="G12" s="91">
        <f>L12+Q12-1</f>
        <v>17</v>
      </c>
      <c r="H12" s="160" t="s">
        <v>221</v>
      </c>
      <c r="I12" s="160" t="s">
        <v>221</v>
      </c>
      <c r="J12" s="160" t="s">
        <v>221</v>
      </c>
      <c r="K12" s="160" t="s">
        <v>221</v>
      </c>
      <c r="L12" s="100">
        <v>1</v>
      </c>
      <c r="M12" s="106">
        <f t="shared" si="2"/>
        <v>38</v>
      </c>
      <c r="N12" s="160" t="s">
        <v>221</v>
      </c>
      <c r="O12" s="219">
        <v>20</v>
      </c>
      <c r="P12" s="219">
        <v>1</v>
      </c>
      <c r="Q12" s="126">
        <v>17</v>
      </c>
      <c r="R12" s="227"/>
      <c r="S12" s="227"/>
      <c r="T12" s="227"/>
      <c r="U12" s="227"/>
      <c r="V12" s="103"/>
      <c r="W12" s="103"/>
      <c r="X12" s="116"/>
      <c r="Y12" s="116"/>
      <c r="Z12" s="82"/>
      <c r="AA12" s="82"/>
      <c r="AB12" s="82"/>
    </row>
    <row r="13" spans="1:33" ht="15" customHeight="1">
      <c r="A13" s="125"/>
      <c r="B13" s="142">
        <v>17</v>
      </c>
      <c r="C13" s="91">
        <f t="shared" si="0"/>
        <v>80</v>
      </c>
      <c r="D13" s="160" t="s">
        <v>221</v>
      </c>
      <c r="E13" s="91">
        <f t="shared" si="1"/>
        <v>44</v>
      </c>
      <c r="F13" s="100">
        <f t="shared" si="1"/>
        <v>2</v>
      </c>
      <c r="G13" s="91">
        <f>L13+Q13</f>
        <v>34</v>
      </c>
      <c r="H13" s="105">
        <f>SUM(I13:L13)</f>
        <v>1</v>
      </c>
      <c r="I13" s="160" t="s">
        <v>221</v>
      </c>
      <c r="J13" s="160" t="s">
        <v>221</v>
      </c>
      <c r="K13" s="160" t="s">
        <v>221</v>
      </c>
      <c r="L13" s="100">
        <v>1</v>
      </c>
      <c r="M13" s="106">
        <f t="shared" si="2"/>
        <v>79</v>
      </c>
      <c r="N13" s="160" t="s">
        <v>221</v>
      </c>
      <c r="O13" s="219">
        <v>44</v>
      </c>
      <c r="P13" s="219">
        <v>2</v>
      </c>
      <c r="Q13" s="125">
        <v>33</v>
      </c>
      <c r="R13" s="227"/>
      <c r="S13" s="227"/>
      <c r="T13" s="227"/>
      <c r="U13" s="227"/>
      <c r="V13" s="103"/>
      <c r="W13" s="103"/>
      <c r="X13" s="116"/>
      <c r="Y13" s="116"/>
      <c r="Z13" s="82"/>
      <c r="AA13" s="82"/>
      <c r="AB13" s="82"/>
    </row>
    <row r="14" spans="1:33" ht="15" customHeight="1">
      <c r="A14" s="125"/>
      <c r="B14" s="142">
        <v>22</v>
      </c>
      <c r="C14" s="91">
        <f t="shared" si="0"/>
        <v>111</v>
      </c>
      <c r="D14" s="143">
        <f>I14+N14</f>
        <v>2</v>
      </c>
      <c r="E14" s="91">
        <f>J14+O14</f>
        <v>73</v>
      </c>
      <c r="F14" s="100">
        <f>K14+P14</f>
        <v>2</v>
      </c>
      <c r="G14" s="91">
        <f>L14+Q14</f>
        <v>34</v>
      </c>
      <c r="H14" s="105">
        <f>SUM(I14:L14)</f>
        <v>8</v>
      </c>
      <c r="I14" s="113">
        <v>1</v>
      </c>
      <c r="J14" s="113">
        <v>5</v>
      </c>
      <c r="K14" s="113">
        <v>1</v>
      </c>
      <c r="L14" s="197">
        <v>1</v>
      </c>
      <c r="M14" s="106">
        <f t="shared" si="2"/>
        <v>103</v>
      </c>
      <c r="N14" s="144">
        <v>1</v>
      </c>
      <c r="O14" s="197">
        <v>68</v>
      </c>
      <c r="P14" s="197">
        <v>1</v>
      </c>
      <c r="Q14" s="197">
        <v>33</v>
      </c>
      <c r="R14" s="227"/>
      <c r="S14" s="105"/>
      <c r="T14" s="105"/>
      <c r="U14" s="105"/>
      <c r="V14" s="105"/>
      <c r="W14" s="105"/>
      <c r="X14" s="242"/>
      <c r="Y14" s="71"/>
      <c r="Z14" s="71"/>
      <c r="AA14" s="71"/>
      <c r="AB14" s="71"/>
      <c r="AC14" s="71"/>
      <c r="AD14" s="246"/>
      <c r="AE14" s="242"/>
      <c r="AF14" s="246"/>
      <c r="AG14" s="246"/>
    </row>
    <row r="15" spans="1:33" ht="15" customHeight="1">
      <c r="A15" s="125"/>
      <c r="B15" s="142">
        <v>27</v>
      </c>
      <c r="C15" s="91">
        <f t="shared" si="0"/>
        <v>102</v>
      </c>
      <c r="D15" s="143">
        <v>1</v>
      </c>
      <c r="E15" s="91">
        <f>J15+O15</f>
        <v>70</v>
      </c>
      <c r="F15" s="100">
        <v>1</v>
      </c>
      <c r="G15" s="91">
        <f>L15+Q15</f>
        <v>30</v>
      </c>
      <c r="H15" s="105">
        <f>SUM(I15:L15)</f>
        <v>13</v>
      </c>
      <c r="I15" s="165" t="s">
        <v>24</v>
      </c>
      <c r="J15" s="113">
        <v>9</v>
      </c>
      <c r="K15" s="113">
        <v>1</v>
      </c>
      <c r="L15" s="100">
        <v>3</v>
      </c>
      <c r="M15" s="106">
        <f t="shared" si="2"/>
        <v>89</v>
      </c>
      <c r="N15" s="144">
        <v>1</v>
      </c>
      <c r="O15" s="197">
        <v>61</v>
      </c>
      <c r="P15" s="165" t="s">
        <v>24</v>
      </c>
      <c r="Q15" s="197">
        <v>27</v>
      </c>
      <c r="R15" s="227"/>
      <c r="S15" s="105"/>
      <c r="T15" s="105"/>
      <c r="U15" s="105"/>
      <c r="V15" s="105"/>
      <c r="W15" s="105"/>
      <c r="X15" s="242"/>
      <c r="Y15" s="71"/>
      <c r="Z15" s="71"/>
      <c r="AA15" s="71"/>
      <c r="AB15" s="71"/>
      <c r="AC15" s="71"/>
      <c r="AD15" s="246"/>
      <c r="AE15" s="242"/>
      <c r="AF15" s="246"/>
      <c r="AG15" s="246"/>
    </row>
    <row r="16" spans="1:33" ht="6.75" customHeight="1">
      <c r="A16" s="127"/>
      <c r="B16" s="127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70"/>
      <c r="N16" s="65"/>
      <c r="O16" s="65"/>
      <c r="P16" s="65"/>
      <c r="Q16" s="226"/>
      <c r="R16" s="227"/>
      <c r="S16" s="105"/>
      <c r="T16" s="105"/>
      <c r="U16" s="105"/>
      <c r="V16" s="105"/>
      <c r="W16" s="105"/>
      <c r="X16" s="242"/>
      <c r="Y16" s="71"/>
      <c r="Z16" s="71"/>
      <c r="AA16" s="71"/>
      <c r="AB16" s="71"/>
      <c r="AC16" s="71"/>
      <c r="AD16" s="246"/>
      <c r="AE16" s="242"/>
      <c r="AF16" s="246"/>
      <c r="AG16" s="246"/>
    </row>
    <row r="17" spans="1:49" ht="6" customHeight="1">
      <c r="A17" s="7"/>
      <c r="B17" s="103"/>
      <c r="C17" s="103"/>
      <c r="D17" s="103"/>
      <c r="E17" s="103"/>
      <c r="F17" s="103"/>
      <c r="G17" s="103"/>
      <c r="H17" s="105"/>
      <c r="I17" s="105"/>
      <c r="J17" s="105"/>
      <c r="K17" s="105"/>
      <c r="L17" s="105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16"/>
      <c r="Y17" s="116"/>
      <c r="Z17" s="116"/>
      <c r="AA17" s="82"/>
      <c r="AB17" s="82"/>
      <c r="AC17" s="82"/>
    </row>
    <row r="18" spans="1:49">
      <c r="A18" s="7"/>
      <c r="B18" s="103"/>
      <c r="C18" s="103"/>
      <c r="D18" s="103"/>
      <c r="E18" s="103"/>
      <c r="F18" s="103"/>
      <c r="G18" s="103"/>
      <c r="H18" s="105"/>
      <c r="I18" s="105"/>
      <c r="J18" s="105"/>
      <c r="K18" s="105"/>
      <c r="L18" s="105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16"/>
      <c r="Y18" s="116"/>
      <c r="Z18" s="116"/>
      <c r="AA18" s="82"/>
      <c r="AB18" s="82"/>
      <c r="AC18" s="82"/>
    </row>
    <row r="19" spans="1:49" ht="15">
      <c r="A19" s="119" t="s">
        <v>222</v>
      </c>
      <c r="B19" s="139"/>
      <c r="C19" s="129"/>
      <c r="D19" s="129"/>
      <c r="E19" s="129"/>
      <c r="F19" s="105"/>
      <c r="G19" s="105"/>
      <c r="H19" s="105"/>
      <c r="I19" s="105"/>
      <c r="J19" s="105"/>
      <c r="K19" s="105"/>
      <c r="L19" s="66"/>
      <c r="M19" s="125"/>
      <c r="N19" s="125"/>
      <c r="P19" s="144" t="s">
        <v>175</v>
      </c>
      <c r="S19" s="103"/>
      <c r="T19" s="103"/>
      <c r="U19" s="103"/>
      <c r="V19" s="103"/>
      <c r="W19" s="103"/>
      <c r="X19" s="116"/>
      <c r="Y19" s="116"/>
      <c r="Z19" s="116"/>
      <c r="AA19" s="82"/>
      <c r="AB19" s="82"/>
      <c r="AC19" s="82"/>
    </row>
    <row r="20" spans="1:49" ht="6.75" customHeight="1">
      <c r="A20" s="105"/>
      <c r="B20" s="7"/>
      <c r="C20" s="105"/>
      <c r="D20" s="105"/>
      <c r="E20" s="105"/>
      <c r="F20" s="105"/>
      <c r="G20" s="105"/>
      <c r="H20" s="105"/>
      <c r="I20" s="105"/>
      <c r="J20" s="105"/>
      <c r="K20" s="105"/>
      <c r="L20" s="78"/>
      <c r="M20" s="78"/>
      <c r="N20" s="78"/>
      <c r="O20" s="103"/>
      <c r="S20" s="103"/>
      <c r="T20" s="103"/>
      <c r="U20" s="103"/>
      <c r="V20" s="103"/>
      <c r="W20" s="103"/>
      <c r="X20" s="116"/>
      <c r="Y20" s="116"/>
      <c r="Z20" s="116"/>
      <c r="AA20" s="82"/>
      <c r="AB20" s="82"/>
      <c r="AC20" s="82"/>
    </row>
    <row r="21" spans="1:49" ht="15" customHeight="1">
      <c r="A21" s="120" t="s">
        <v>223</v>
      </c>
      <c r="B21" s="140"/>
      <c r="C21" s="147"/>
      <c r="D21" s="161"/>
      <c r="E21" s="161"/>
      <c r="F21" s="161"/>
      <c r="G21" s="161"/>
      <c r="H21" s="161"/>
      <c r="I21" s="161"/>
      <c r="J21" s="161"/>
      <c r="K21" s="161"/>
      <c r="L21" s="198"/>
      <c r="M21" s="205"/>
      <c r="N21" s="215" t="s">
        <v>204</v>
      </c>
      <c r="O21" s="215" t="s">
        <v>204</v>
      </c>
      <c r="P21" s="222" t="s">
        <v>224</v>
      </c>
      <c r="S21" s="172"/>
      <c r="T21" s="230"/>
      <c r="U21" s="7"/>
      <c r="V21" s="230"/>
      <c r="W21" s="230"/>
      <c r="Y21" s="243"/>
      <c r="Z21" s="243"/>
      <c r="AA21" s="82"/>
      <c r="AB21" s="243"/>
      <c r="AC21" s="82"/>
      <c r="AD21" s="82"/>
    </row>
    <row r="22" spans="1:49" s="31" customFormat="1" ht="15.75" customHeight="1">
      <c r="A22" s="122"/>
      <c r="B22" s="87"/>
      <c r="C22" s="148" t="s">
        <v>0</v>
      </c>
      <c r="D22" s="151" t="s">
        <v>225</v>
      </c>
      <c r="E22" s="169"/>
      <c r="F22" s="177"/>
      <c r="G22" s="177"/>
      <c r="H22" s="177"/>
      <c r="I22" s="177"/>
      <c r="J22" s="177"/>
      <c r="K22" s="192" t="s">
        <v>226</v>
      </c>
      <c r="L22" s="149" t="s">
        <v>227</v>
      </c>
      <c r="M22" s="206" t="s">
        <v>228</v>
      </c>
      <c r="N22" s="216" t="s">
        <v>63</v>
      </c>
      <c r="O22" s="216" t="s">
        <v>230</v>
      </c>
      <c r="P22" s="223" t="s">
        <v>66</v>
      </c>
      <c r="S22" s="172"/>
      <c r="T22" s="230"/>
      <c r="U22" s="230"/>
      <c r="V22" s="230"/>
      <c r="W22" s="230"/>
      <c r="X22" s="243"/>
      <c r="Y22" s="243"/>
      <c r="Z22" s="243"/>
      <c r="AA22" s="243"/>
      <c r="AB22" s="243"/>
      <c r="AC22" s="81"/>
      <c r="AD22" s="81"/>
    </row>
    <row r="23" spans="1:49" s="31" customFormat="1" ht="15" customHeight="1">
      <c r="A23" s="122"/>
      <c r="B23" s="87"/>
      <c r="C23" s="149"/>
      <c r="D23" s="162" t="s">
        <v>44</v>
      </c>
      <c r="E23" s="170"/>
      <c r="F23" s="178" t="s">
        <v>231</v>
      </c>
      <c r="G23" s="178" t="s">
        <v>176</v>
      </c>
      <c r="H23" s="178" t="s">
        <v>232</v>
      </c>
      <c r="I23" s="178" t="s">
        <v>234</v>
      </c>
      <c r="J23" s="178" t="s">
        <v>235</v>
      </c>
      <c r="K23" s="178" t="s">
        <v>84</v>
      </c>
      <c r="L23" s="149" t="s">
        <v>236</v>
      </c>
      <c r="M23" s="107" t="s">
        <v>130</v>
      </c>
      <c r="N23" s="216"/>
      <c r="O23" s="216"/>
      <c r="P23" s="223"/>
      <c r="S23" s="172"/>
      <c r="T23" s="230"/>
      <c r="U23" s="230"/>
      <c r="V23" s="230"/>
      <c r="W23" s="230"/>
      <c r="X23" s="243"/>
      <c r="Y23" s="243"/>
      <c r="Z23" s="243"/>
      <c r="AA23" s="243"/>
      <c r="AB23" s="243"/>
      <c r="AC23" s="81"/>
      <c r="AD23" s="81"/>
    </row>
    <row r="24" spans="1:49" s="31" customFormat="1" ht="14.25" customHeight="1">
      <c r="A24" s="121"/>
      <c r="B24" s="141"/>
      <c r="C24" s="150"/>
      <c r="D24" s="163"/>
      <c r="E24" s="171"/>
      <c r="F24" s="179"/>
      <c r="G24" s="179"/>
      <c r="H24" s="179"/>
      <c r="I24" s="179"/>
      <c r="J24" s="179"/>
      <c r="K24" s="179"/>
      <c r="L24" s="199"/>
      <c r="M24" s="207"/>
      <c r="N24" s="217"/>
      <c r="O24" s="217"/>
      <c r="P24" s="224"/>
      <c r="S24" s="172"/>
      <c r="T24" s="230"/>
      <c r="U24" s="230"/>
      <c r="V24" s="230"/>
      <c r="W24" s="230"/>
      <c r="X24" s="243"/>
      <c r="Y24" s="243"/>
      <c r="Z24" s="243"/>
      <c r="AA24" s="243"/>
      <c r="AB24" s="243"/>
      <c r="AC24" s="81"/>
      <c r="AD24" s="81"/>
    </row>
    <row r="25" spans="1:49" s="31" customFormat="1" ht="7.5" customHeight="1">
      <c r="A25" s="128"/>
      <c r="B25" s="128"/>
      <c r="C25" s="151"/>
      <c r="D25" s="164"/>
      <c r="E25" s="172"/>
      <c r="F25" s="146"/>
      <c r="G25" s="165"/>
      <c r="H25" s="165"/>
      <c r="I25" s="165"/>
      <c r="J25" s="165"/>
      <c r="K25" s="165"/>
      <c r="L25" s="200"/>
      <c r="M25" s="208"/>
      <c r="N25" s="218"/>
      <c r="O25" s="218"/>
      <c r="P25" s="218"/>
      <c r="S25" s="230"/>
      <c r="T25" s="230"/>
      <c r="U25" s="230"/>
      <c r="V25" s="230"/>
      <c r="W25" s="230"/>
      <c r="X25" s="243"/>
      <c r="Y25" s="243"/>
      <c r="Z25" s="243"/>
      <c r="AA25" s="243"/>
      <c r="AB25" s="243"/>
      <c r="AC25" s="81"/>
      <c r="AD25" s="81"/>
    </row>
    <row r="26" spans="1:49" ht="13.5" customHeight="1">
      <c r="A26" s="13" t="s">
        <v>100</v>
      </c>
      <c r="B26" s="144">
        <v>27</v>
      </c>
      <c r="C26" s="100">
        <f>SUM(D26:K26)</f>
        <v>7278</v>
      </c>
      <c r="D26" s="165">
        <v>2154</v>
      </c>
      <c r="E26" s="122"/>
      <c r="F26" s="91">
        <v>1964</v>
      </c>
      <c r="G26" s="100">
        <v>1370</v>
      </c>
      <c r="H26" s="100">
        <v>865</v>
      </c>
      <c r="I26" s="100">
        <v>470</v>
      </c>
      <c r="J26" s="100">
        <v>260</v>
      </c>
      <c r="K26" s="100">
        <v>195</v>
      </c>
      <c r="L26" s="100">
        <v>19008</v>
      </c>
      <c r="M26" s="209">
        <f>L26/C26</f>
        <v>2.6117065127782357</v>
      </c>
      <c r="N26" s="100">
        <v>1181</v>
      </c>
      <c r="O26" s="100">
        <v>130</v>
      </c>
      <c r="P26" s="100">
        <v>253</v>
      </c>
      <c r="S26" s="103"/>
      <c r="T26" s="103"/>
      <c r="U26" s="103"/>
      <c r="V26" s="103"/>
      <c r="W26" s="103"/>
      <c r="X26" s="116"/>
      <c r="Y26" s="116"/>
      <c r="Z26" s="116"/>
      <c r="AA26" s="116"/>
      <c r="AB26" s="82"/>
      <c r="AC26" s="82"/>
      <c r="AD26" s="82"/>
    </row>
    <row r="27" spans="1:49" ht="6.75" customHeight="1">
      <c r="A27" s="68"/>
      <c r="B27" s="78"/>
      <c r="C27" s="65"/>
      <c r="D27" s="65"/>
      <c r="E27" s="70"/>
      <c r="F27" s="93"/>
      <c r="G27" s="65"/>
      <c r="H27" s="65"/>
      <c r="I27" s="65"/>
      <c r="J27" s="65"/>
      <c r="K27" s="65"/>
      <c r="L27" s="65"/>
      <c r="M27" s="210"/>
      <c r="N27" s="65"/>
      <c r="O27" s="65"/>
      <c r="P27" s="65"/>
      <c r="S27" s="103"/>
      <c r="T27" s="103"/>
      <c r="U27" s="103"/>
      <c r="V27" s="103"/>
      <c r="W27" s="103"/>
      <c r="X27" s="116"/>
      <c r="Y27" s="116"/>
      <c r="Z27" s="116"/>
      <c r="AA27" s="116"/>
      <c r="AB27" s="82"/>
      <c r="AC27" s="82"/>
      <c r="AD27" s="82"/>
    </row>
    <row r="28" spans="1:49" ht="13.5" customHeight="1">
      <c r="A28" s="7"/>
      <c r="B28" s="103"/>
      <c r="C28" s="103"/>
      <c r="D28" s="103"/>
      <c r="E28" s="103"/>
      <c r="F28" s="103"/>
      <c r="G28" s="103"/>
      <c r="H28" s="105"/>
      <c r="I28" s="105"/>
      <c r="J28" s="105"/>
      <c r="K28" s="105"/>
      <c r="L28" s="105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16"/>
      <c r="Y28" s="116"/>
      <c r="Z28" s="116"/>
      <c r="AA28" s="82"/>
      <c r="AB28" s="82"/>
      <c r="AC28" s="82"/>
    </row>
    <row r="29" spans="1:49" ht="15">
      <c r="A29" s="119" t="s">
        <v>156</v>
      </c>
      <c r="B29" s="66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19" t="s">
        <v>138</v>
      </c>
      <c r="N29" s="105"/>
      <c r="O29" s="105"/>
      <c r="P29" s="105"/>
      <c r="Q29" s="105"/>
      <c r="R29" s="105"/>
      <c r="S29" s="105"/>
      <c r="T29" s="105"/>
      <c r="U29" s="125"/>
      <c r="V29" s="125"/>
      <c r="W29" s="144" t="s">
        <v>175</v>
      </c>
      <c r="X29" s="116"/>
      <c r="Y29" s="116"/>
      <c r="Z29" s="116"/>
      <c r="AA29" s="82"/>
      <c r="AB29" s="82"/>
      <c r="AC29" s="82"/>
    </row>
    <row r="30" spans="1:49" ht="6" customHeight="1">
      <c r="A30" s="129"/>
      <c r="B30" s="7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44"/>
      <c r="V30" s="144"/>
      <c r="W30" s="144"/>
      <c r="X30" s="116"/>
      <c r="Y30" s="116"/>
      <c r="Z30" s="116"/>
      <c r="AA30" s="82"/>
      <c r="AB30" s="82"/>
      <c r="AC30" s="82"/>
    </row>
    <row r="31" spans="1:49" ht="13.5" customHeight="1">
      <c r="A31" s="130" t="s">
        <v>88</v>
      </c>
      <c r="B31" s="130"/>
      <c r="C31" s="152"/>
      <c r="D31" s="166" t="s">
        <v>0</v>
      </c>
      <c r="E31" s="173" t="s">
        <v>237</v>
      </c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231"/>
      <c r="V31" s="232" t="s">
        <v>238</v>
      </c>
      <c r="W31" s="237" t="s">
        <v>239</v>
      </c>
      <c r="X31" s="71"/>
      <c r="Y31" s="71"/>
      <c r="Z31" s="71"/>
      <c r="AA31" s="50"/>
      <c r="AB31" s="50"/>
      <c r="AC31" s="245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</row>
    <row r="32" spans="1:49">
      <c r="A32" s="131"/>
      <c r="B32" s="131"/>
      <c r="C32" s="153"/>
      <c r="D32" s="167"/>
      <c r="E32" s="174" t="s">
        <v>0</v>
      </c>
      <c r="F32" s="181" t="s">
        <v>30</v>
      </c>
      <c r="G32" s="181"/>
      <c r="H32" s="181"/>
      <c r="I32" s="181"/>
      <c r="J32" s="191"/>
      <c r="K32" s="193" t="s">
        <v>240</v>
      </c>
      <c r="L32" s="181"/>
      <c r="M32" s="181"/>
      <c r="N32" s="181"/>
      <c r="O32" s="181"/>
      <c r="P32" s="181"/>
      <c r="Q32" s="181"/>
      <c r="R32" s="181"/>
      <c r="S32" s="181"/>
      <c r="T32" s="181"/>
      <c r="U32" s="191"/>
      <c r="V32" s="233"/>
      <c r="W32" s="238"/>
      <c r="X32" s="71"/>
      <c r="Y32" s="71"/>
      <c r="Z32" s="71"/>
      <c r="AA32" s="244"/>
      <c r="AB32" s="244"/>
      <c r="AC32" s="245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</row>
    <row r="33" spans="1:49" s="117" customFormat="1" ht="12.75" customHeight="1">
      <c r="A33" s="131"/>
      <c r="B33" s="131"/>
      <c r="C33" s="153"/>
      <c r="D33" s="167"/>
      <c r="E33" s="175"/>
      <c r="F33" s="182" t="s">
        <v>233</v>
      </c>
      <c r="G33" s="185" t="s">
        <v>135</v>
      </c>
      <c r="H33" s="185" t="s">
        <v>82</v>
      </c>
      <c r="I33" s="185" t="s">
        <v>241</v>
      </c>
      <c r="J33" s="185" t="s">
        <v>201</v>
      </c>
      <c r="K33" s="182" t="s">
        <v>233</v>
      </c>
      <c r="L33" s="201" t="s">
        <v>242</v>
      </c>
      <c r="M33" s="211" t="s">
        <v>195</v>
      </c>
      <c r="N33" s="185" t="s">
        <v>243</v>
      </c>
      <c r="O33" s="185" t="s">
        <v>244</v>
      </c>
      <c r="P33" s="185" t="s">
        <v>245</v>
      </c>
      <c r="Q33" s="185" t="s">
        <v>246</v>
      </c>
      <c r="R33" s="185" t="s">
        <v>103</v>
      </c>
      <c r="S33" s="185" t="s">
        <v>212</v>
      </c>
      <c r="T33" s="185" t="s">
        <v>247</v>
      </c>
      <c r="U33" s="185" t="s">
        <v>106</v>
      </c>
      <c r="V33" s="234" t="s">
        <v>200</v>
      </c>
      <c r="W33" s="239" t="s">
        <v>248</v>
      </c>
      <c r="X33" s="244"/>
      <c r="Z33" s="244"/>
      <c r="AB33" s="244"/>
      <c r="AC33" s="244"/>
      <c r="AD33" s="247"/>
    </row>
    <row r="34" spans="1:49" s="117" customFormat="1" ht="12.75" customHeight="1">
      <c r="A34" s="131"/>
      <c r="B34" s="131"/>
      <c r="C34" s="153"/>
      <c r="D34" s="167"/>
      <c r="E34" s="175"/>
      <c r="F34" s="183"/>
      <c r="G34" s="186" t="s">
        <v>192</v>
      </c>
      <c r="H34" s="186" t="s">
        <v>249</v>
      </c>
      <c r="I34" s="186" t="s">
        <v>250</v>
      </c>
      <c r="J34" s="186" t="s">
        <v>251</v>
      </c>
      <c r="K34" s="183"/>
      <c r="L34" s="202" t="s">
        <v>252</v>
      </c>
      <c r="M34" s="212" t="s">
        <v>121</v>
      </c>
      <c r="N34" s="186" t="s">
        <v>65</v>
      </c>
      <c r="O34" s="186" t="s">
        <v>253</v>
      </c>
      <c r="P34" s="186" t="s">
        <v>254</v>
      </c>
      <c r="Q34" s="186" t="s">
        <v>91</v>
      </c>
      <c r="R34" s="228" t="s">
        <v>255</v>
      </c>
      <c r="S34" s="228" t="s">
        <v>109</v>
      </c>
      <c r="T34" s="186" t="s">
        <v>256</v>
      </c>
      <c r="U34" s="186" t="s">
        <v>125</v>
      </c>
      <c r="V34" s="234"/>
      <c r="W34" s="239"/>
      <c r="X34" s="244"/>
      <c r="Z34" s="244"/>
      <c r="AB34" s="244"/>
      <c r="AC34" s="244"/>
      <c r="AD34" s="247"/>
    </row>
    <row r="35" spans="1:49" s="117" customFormat="1" ht="12.75" customHeight="1">
      <c r="A35" s="131"/>
      <c r="B35" s="131"/>
      <c r="C35" s="153"/>
      <c r="D35" s="167"/>
      <c r="E35" s="175"/>
      <c r="F35" s="183"/>
      <c r="G35" s="186"/>
      <c r="H35" s="186"/>
      <c r="I35" s="186"/>
      <c r="J35" s="186"/>
      <c r="K35" s="183"/>
      <c r="L35" s="202"/>
      <c r="M35" s="212"/>
      <c r="N35" s="186"/>
      <c r="O35" s="186"/>
      <c r="P35" s="186"/>
      <c r="Q35" s="186"/>
      <c r="R35" s="228"/>
      <c r="S35" s="228"/>
      <c r="T35" s="186"/>
      <c r="U35" s="186"/>
      <c r="V35" s="234" t="s">
        <v>127</v>
      </c>
      <c r="W35" s="239" t="s">
        <v>127</v>
      </c>
      <c r="X35" s="244"/>
      <c r="Z35" s="244"/>
      <c r="AB35" s="244"/>
      <c r="AC35" s="244"/>
      <c r="AD35" s="247"/>
    </row>
    <row r="36" spans="1:49" s="117" customFormat="1" ht="12.75" customHeight="1">
      <c r="A36" s="131"/>
      <c r="B36" s="131"/>
      <c r="C36" s="153"/>
      <c r="D36" s="167"/>
      <c r="E36" s="175"/>
      <c r="F36" s="183"/>
      <c r="G36" s="186"/>
      <c r="H36" s="186"/>
      <c r="I36" s="186"/>
      <c r="J36" s="186"/>
      <c r="K36" s="183"/>
      <c r="L36" s="202"/>
      <c r="M36" s="212"/>
      <c r="N36" s="186"/>
      <c r="O36" s="186"/>
      <c r="P36" s="186"/>
      <c r="Q36" s="186"/>
      <c r="R36" s="228"/>
      <c r="S36" s="228"/>
      <c r="T36" s="186"/>
      <c r="U36" s="186"/>
      <c r="V36" s="233"/>
      <c r="W36" s="238"/>
      <c r="X36" s="244"/>
      <c r="Z36" s="244"/>
      <c r="AB36" s="244"/>
      <c r="AC36" s="244"/>
      <c r="AD36" s="247"/>
    </row>
    <row r="37" spans="1:49" s="117" customFormat="1" ht="12.75" customHeight="1">
      <c r="A37" s="131"/>
      <c r="B37" s="131"/>
      <c r="C37" s="153"/>
      <c r="D37" s="167"/>
      <c r="E37" s="175"/>
      <c r="F37" s="183"/>
      <c r="G37" s="186"/>
      <c r="H37" s="186"/>
      <c r="I37" s="186"/>
      <c r="J37" s="186"/>
      <c r="K37" s="183"/>
      <c r="L37" s="202"/>
      <c r="M37" s="212"/>
      <c r="N37" s="186"/>
      <c r="O37" s="186"/>
      <c r="P37" s="186"/>
      <c r="Q37" s="186"/>
      <c r="R37" s="228"/>
      <c r="S37" s="228"/>
      <c r="T37" s="186"/>
      <c r="U37" s="186"/>
      <c r="V37" s="233"/>
      <c r="W37" s="238"/>
      <c r="X37" s="244"/>
      <c r="Z37" s="244"/>
      <c r="AB37" s="244"/>
      <c r="AC37" s="244"/>
      <c r="AD37" s="247"/>
    </row>
    <row r="38" spans="1:49" s="117" customFormat="1" ht="12.75" customHeight="1">
      <c r="A38" s="132"/>
      <c r="B38" s="132"/>
      <c r="C38" s="154"/>
      <c r="D38" s="168"/>
      <c r="E38" s="176"/>
      <c r="F38" s="184"/>
      <c r="G38" s="187"/>
      <c r="H38" s="187"/>
      <c r="I38" s="187"/>
      <c r="J38" s="187"/>
      <c r="K38" s="184"/>
      <c r="L38" s="203"/>
      <c r="M38" s="213"/>
      <c r="N38" s="187"/>
      <c r="O38" s="187"/>
      <c r="P38" s="187"/>
      <c r="Q38" s="187"/>
      <c r="R38" s="229"/>
      <c r="S38" s="229"/>
      <c r="T38" s="187"/>
      <c r="U38" s="187"/>
      <c r="V38" s="235"/>
      <c r="W38" s="240"/>
      <c r="X38" s="244"/>
      <c r="Z38" s="244"/>
      <c r="AB38" s="244"/>
      <c r="AC38" s="244"/>
      <c r="AD38" s="247"/>
    </row>
    <row r="39" spans="1:49" s="117" customFormat="1" ht="8.25" customHeight="1">
      <c r="A39" s="122"/>
      <c r="B39" s="122"/>
      <c r="C39" s="122"/>
      <c r="D39" s="151"/>
      <c r="E39" s="122"/>
      <c r="F39" s="172"/>
      <c r="G39" s="188"/>
      <c r="H39" s="188"/>
      <c r="I39" s="188"/>
      <c r="J39" s="188"/>
      <c r="K39" s="172"/>
      <c r="L39" s="188"/>
      <c r="M39" s="188"/>
      <c r="N39" s="188"/>
      <c r="O39" s="220"/>
      <c r="P39" s="225"/>
      <c r="Q39" s="220"/>
      <c r="R39" s="220"/>
      <c r="S39" s="220"/>
      <c r="T39" s="220"/>
      <c r="U39" s="188"/>
      <c r="V39" s="220"/>
      <c r="W39" s="220"/>
      <c r="X39" s="244"/>
      <c r="Z39" s="244"/>
      <c r="AB39" s="244"/>
      <c r="AC39" s="244"/>
      <c r="AD39" s="247"/>
    </row>
    <row r="40" spans="1:49" ht="18" customHeight="1">
      <c r="A40" s="133" t="s">
        <v>15</v>
      </c>
      <c r="B40" s="133"/>
      <c r="C40" s="155"/>
      <c r="D40" s="100">
        <f>E40+V40+W40</f>
        <v>7278</v>
      </c>
      <c r="E40" s="105">
        <f>F40+K40</f>
        <v>5082</v>
      </c>
      <c r="F40" s="105">
        <f>SUM(G40:J40)</f>
        <v>3350</v>
      </c>
      <c r="G40" s="105">
        <v>1288</v>
      </c>
      <c r="H40" s="105">
        <v>1268</v>
      </c>
      <c r="I40" s="105">
        <v>156</v>
      </c>
      <c r="J40" s="105">
        <v>638</v>
      </c>
      <c r="K40" s="105">
        <f>SUM(L40:U40)</f>
        <v>1732</v>
      </c>
      <c r="L40" s="105">
        <v>125</v>
      </c>
      <c r="M40" s="105">
        <v>258</v>
      </c>
      <c r="N40" s="105">
        <v>320</v>
      </c>
      <c r="O40" s="105">
        <v>366</v>
      </c>
      <c r="P40" s="105">
        <v>32</v>
      </c>
      <c r="Q40" s="105">
        <v>154</v>
      </c>
      <c r="R40" s="105">
        <v>54</v>
      </c>
      <c r="S40" s="105">
        <v>177</v>
      </c>
      <c r="T40" s="105">
        <v>40</v>
      </c>
      <c r="U40" s="105">
        <v>206</v>
      </c>
      <c r="V40" s="105">
        <v>42</v>
      </c>
      <c r="W40" s="105">
        <v>2154</v>
      </c>
      <c r="X40" s="71"/>
      <c r="Y40" s="71"/>
      <c r="Z40" s="71"/>
      <c r="AA40" s="245"/>
      <c r="AB40" s="245"/>
      <c r="AC40" s="245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</row>
    <row r="41" spans="1:49" ht="30.95" customHeight="1">
      <c r="A41" s="133"/>
      <c r="B41" s="134" t="s">
        <v>257</v>
      </c>
      <c r="C41" s="156"/>
      <c r="D41" s="100">
        <f>E41+V41+W41</f>
        <v>4505</v>
      </c>
      <c r="E41" s="105">
        <f>F41+K41</f>
        <v>3557</v>
      </c>
      <c r="F41" s="105">
        <f>SUM(G41:J41)</f>
        <v>1963</v>
      </c>
      <c r="G41" s="105">
        <v>931</v>
      </c>
      <c r="H41" s="105">
        <v>513</v>
      </c>
      <c r="I41" s="105">
        <v>104</v>
      </c>
      <c r="J41" s="105">
        <v>415</v>
      </c>
      <c r="K41" s="105">
        <f>SUM(L41:U41)</f>
        <v>1594</v>
      </c>
      <c r="L41" s="105">
        <v>118</v>
      </c>
      <c r="M41" s="105">
        <v>253</v>
      </c>
      <c r="N41" s="105">
        <v>293</v>
      </c>
      <c r="O41" s="105">
        <v>347</v>
      </c>
      <c r="P41" s="105">
        <v>31</v>
      </c>
      <c r="Q41" s="105">
        <v>137</v>
      </c>
      <c r="R41" s="105">
        <v>51</v>
      </c>
      <c r="S41" s="105">
        <v>169</v>
      </c>
      <c r="T41" s="105">
        <v>17</v>
      </c>
      <c r="U41" s="105">
        <v>178</v>
      </c>
      <c r="V41" s="105">
        <v>19</v>
      </c>
      <c r="W41" s="105">
        <v>929</v>
      </c>
      <c r="X41" s="71"/>
      <c r="Y41" s="71"/>
      <c r="Z41" s="71"/>
      <c r="AA41" s="245"/>
      <c r="AB41" s="245"/>
      <c r="AC41" s="245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</row>
    <row r="42" spans="1:49" ht="18" customHeight="1">
      <c r="A42" s="133" t="s">
        <v>258</v>
      </c>
      <c r="B42" s="133"/>
      <c r="C42" s="155"/>
      <c r="D42" s="100">
        <f>E42+V42+W42</f>
        <v>19008</v>
      </c>
      <c r="E42" s="105">
        <f>F42+K42</f>
        <v>16720</v>
      </c>
      <c r="F42" s="105">
        <f>SUM(G42:J42)</f>
        <v>8801</v>
      </c>
      <c r="G42" s="105">
        <v>2576</v>
      </c>
      <c r="H42" s="105">
        <v>4416</v>
      </c>
      <c r="I42" s="105">
        <v>352</v>
      </c>
      <c r="J42" s="105">
        <v>1457</v>
      </c>
      <c r="K42" s="105">
        <f>SUM(L42:U42)</f>
        <v>7919</v>
      </c>
      <c r="L42" s="105">
        <v>500</v>
      </c>
      <c r="M42" s="105">
        <v>774</v>
      </c>
      <c r="N42" s="105">
        <v>1851</v>
      </c>
      <c r="O42" s="105">
        <v>1679</v>
      </c>
      <c r="P42" s="105">
        <v>101</v>
      </c>
      <c r="Q42" s="105">
        <v>721</v>
      </c>
      <c r="R42" s="105">
        <v>302</v>
      </c>
      <c r="S42" s="105">
        <v>1197</v>
      </c>
      <c r="T42" s="105">
        <v>81</v>
      </c>
      <c r="U42" s="105">
        <v>713</v>
      </c>
      <c r="V42" s="105">
        <v>134</v>
      </c>
      <c r="W42" s="105">
        <v>2154</v>
      </c>
      <c r="X42" s="71"/>
      <c r="Y42" s="71"/>
      <c r="Z42" s="71"/>
      <c r="AA42" s="245"/>
      <c r="AB42" s="245"/>
      <c r="AC42" s="245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</row>
    <row r="43" spans="1:49" ht="30.95" customHeight="1">
      <c r="A43" s="133"/>
      <c r="B43" s="134" t="s">
        <v>257</v>
      </c>
      <c r="C43" s="156"/>
      <c r="D43" s="100">
        <f>E43+V43+W43</f>
        <v>12914</v>
      </c>
      <c r="E43" s="105">
        <f>F43+K43</f>
        <v>11919</v>
      </c>
      <c r="F43" s="105">
        <f>SUM(G43:J43)</f>
        <v>4597</v>
      </c>
      <c r="G43" s="105">
        <v>1862</v>
      </c>
      <c r="H43" s="105">
        <v>1615</v>
      </c>
      <c r="I43" s="105">
        <v>227</v>
      </c>
      <c r="J43" s="105">
        <v>893</v>
      </c>
      <c r="K43" s="105">
        <f>SUM(L43:U43)</f>
        <v>7322</v>
      </c>
      <c r="L43" s="105">
        <v>472</v>
      </c>
      <c r="M43" s="105">
        <v>759</v>
      </c>
      <c r="N43" s="105">
        <v>1695</v>
      </c>
      <c r="O43" s="105">
        <v>1589</v>
      </c>
      <c r="P43" s="105">
        <v>98</v>
      </c>
      <c r="Q43" s="105">
        <v>643</v>
      </c>
      <c r="R43" s="105">
        <v>288</v>
      </c>
      <c r="S43" s="105">
        <v>1146</v>
      </c>
      <c r="T43" s="105">
        <v>35</v>
      </c>
      <c r="U43" s="105">
        <v>597</v>
      </c>
      <c r="V43" s="105">
        <v>66</v>
      </c>
      <c r="W43" s="105">
        <v>929</v>
      </c>
      <c r="X43" s="71"/>
      <c r="Y43" s="71"/>
      <c r="Z43" s="71"/>
      <c r="AA43" s="245"/>
      <c r="AB43" s="245"/>
      <c r="AC43" s="245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</row>
    <row r="44" spans="1:49" ht="18" customHeight="1">
      <c r="A44" s="134" t="s">
        <v>259</v>
      </c>
      <c r="B44" s="134"/>
      <c r="C44" s="156"/>
      <c r="D44" s="100">
        <f>E44+V44+W44</f>
        <v>6752</v>
      </c>
      <c r="E44" s="105">
        <f>F44+K44</f>
        <v>5788</v>
      </c>
      <c r="F44" s="105">
        <f>SUM(G44:J44)</f>
        <v>3194</v>
      </c>
      <c r="G44" s="105">
        <v>1708</v>
      </c>
      <c r="H44" s="105">
        <v>917</v>
      </c>
      <c r="I44" s="105">
        <v>112</v>
      </c>
      <c r="J44" s="105">
        <v>457</v>
      </c>
      <c r="K44" s="105">
        <f>SUM(L44:U44)</f>
        <v>2594</v>
      </c>
      <c r="L44" s="105">
        <v>244</v>
      </c>
      <c r="M44" s="105">
        <v>371</v>
      </c>
      <c r="N44" s="105">
        <v>558</v>
      </c>
      <c r="O44" s="105">
        <v>433</v>
      </c>
      <c r="P44" s="105">
        <v>70</v>
      </c>
      <c r="Q44" s="105">
        <v>273</v>
      </c>
      <c r="R44" s="105">
        <v>99</v>
      </c>
      <c r="S44" s="105">
        <v>310</v>
      </c>
      <c r="T44" s="105">
        <v>27</v>
      </c>
      <c r="U44" s="105">
        <v>209</v>
      </c>
      <c r="V44" s="105">
        <v>35</v>
      </c>
      <c r="W44" s="105">
        <v>929</v>
      </c>
      <c r="X44" s="71"/>
      <c r="Y44" s="71"/>
      <c r="Z44" s="71"/>
      <c r="AA44" s="245"/>
      <c r="AB44" s="245"/>
      <c r="AC44" s="245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</row>
    <row r="45" spans="1:49" ht="15" customHeight="1">
      <c r="A45" s="135" t="s">
        <v>204</v>
      </c>
      <c r="B45" s="135"/>
      <c r="C45" s="157"/>
      <c r="D45" s="100"/>
      <c r="E45" s="103"/>
      <c r="F45" s="105"/>
      <c r="G45" s="105"/>
      <c r="H45" s="105"/>
      <c r="I45" s="105"/>
      <c r="J45" s="105"/>
      <c r="K45" s="194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71"/>
      <c r="Y45" s="71"/>
      <c r="Z45" s="71"/>
      <c r="AA45" s="245"/>
      <c r="AB45" s="245"/>
      <c r="AC45" s="245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</row>
    <row r="46" spans="1:49" ht="30.75" customHeight="1">
      <c r="A46" s="136" t="s">
        <v>260</v>
      </c>
      <c r="B46" s="136"/>
      <c r="C46" s="156"/>
      <c r="D46" s="100"/>
      <c r="E46" s="103"/>
      <c r="F46" s="105"/>
      <c r="G46" s="105"/>
      <c r="H46" s="105"/>
      <c r="I46" s="105"/>
      <c r="J46" s="105"/>
      <c r="K46" s="194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71"/>
      <c r="Y46" s="71"/>
      <c r="Z46" s="71"/>
      <c r="AA46" s="245"/>
      <c r="AB46" s="245"/>
      <c r="AC46" s="245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</row>
    <row r="47" spans="1:49" ht="18" customHeight="1">
      <c r="A47" s="133"/>
      <c r="B47" s="134" t="s">
        <v>261</v>
      </c>
      <c r="C47" s="156"/>
      <c r="D47" s="100">
        <f>E47+V47+W47</f>
        <v>2796</v>
      </c>
      <c r="E47" s="105">
        <f>F47+K47</f>
        <v>2285</v>
      </c>
      <c r="F47" s="105">
        <f>SUM(G47:J47)</f>
        <v>1058</v>
      </c>
      <c r="G47" s="105">
        <v>451</v>
      </c>
      <c r="H47" s="105">
        <v>243</v>
      </c>
      <c r="I47" s="105">
        <v>64</v>
      </c>
      <c r="J47" s="105">
        <v>300</v>
      </c>
      <c r="K47" s="105">
        <f>SUM(L47:U47)</f>
        <v>1227</v>
      </c>
      <c r="L47" s="105">
        <v>105</v>
      </c>
      <c r="M47" s="105">
        <v>238</v>
      </c>
      <c r="N47" s="105">
        <v>167</v>
      </c>
      <c r="O47" s="105">
        <v>269</v>
      </c>
      <c r="P47" s="105">
        <v>25</v>
      </c>
      <c r="Q47" s="105">
        <v>80</v>
      </c>
      <c r="R47" s="105">
        <v>46</v>
      </c>
      <c r="S47" s="105">
        <v>142</v>
      </c>
      <c r="T47" s="105">
        <v>6</v>
      </c>
      <c r="U47" s="105">
        <v>149</v>
      </c>
      <c r="V47" s="105">
        <v>14</v>
      </c>
      <c r="W47" s="105">
        <v>497</v>
      </c>
      <c r="X47" s="71"/>
      <c r="Y47" s="71"/>
      <c r="Z47" s="71"/>
      <c r="AA47" s="245"/>
      <c r="AB47" s="245"/>
      <c r="AC47" s="245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</row>
    <row r="48" spans="1:49" ht="18" customHeight="1">
      <c r="A48" s="133"/>
      <c r="B48" s="134" t="s">
        <v>131</v>
      </c>
      <c r="C48" s="156"/>
      <c r="D48" s="100">
        <f>E48+V48+W48</f>
        <v>8448</v>
      </c>
      <c r="E48" s="105">
        <f>F48+K48</f>
        <v>7901</v>
      </c>
      <c r="F48" s="105">
        <f>SUM(G48:J48)</f>
        <v>2432</v>
      </c>
      <c r="G48" s="105">
        <v>902</v>
      </c>
      <c r="H48" s="105">
        <v>756</v>
      </c>
      <c r="I48" s="105">
        <v>139</v>
      </c>
      <c r="J48" s="105">
        <v>635</v>
      </c>
      <c r="K48" s="105">
        <f>SUM(L48:U48)</f>
        <v>5469</v>
      </c>
      <c r="L48" s="105">
        <v>420</v>
      </c>
      <c r="M48" s="105">
        <v>714</v>
      </c>
      <c r="N48" s="105">
        <v>933</v>
      </c>
      <c r="O48" s="105">
        <v>1210</v>
      </c>
      <c r="P48" s="105">
        <v>80</v>
      </c>
      <c r="Q48" s="105">
        <v>381</v>
      </c>
      <c r="R48" s="105">
        <v>264</v>
      </c>
      <c r="S48" s="105">
        <v>959</v>
      </c>
      <c r="T48" s="105">
        <v>12</v>
      </c>
      <c r="U48" s="105">
        <v>496</v>
      </c>
      <c r="V48" s="105">
        <v>50</v>
      </c>
      <c r="W48" s="105">
        <v>497</v>
      </c>
      <c r="X48" s="71"/>
      <c r="Y48" s="71"/>
      <c r="Z48" s="71"/>
      <c r="AA48" s="245"/>
      <c r="AB48" s="245"/>
      <c r="AC48" s="245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</row>
    <row r="49" spans="1:49" ht="30.95" customHeight="1">
      <c r="A49" s="133"/>
      <c r="B49" s="134" t="s">
        <v>262</v>
      </c>
      <c r="C49" s="156"/>
      <c r="D49" s="100">
        <f>E49+V49+W49</f>
        <v>3608</v>
      </c>
      <c r="E49" s="105">
        <f>F49+K49</f>
        <v>3091</v>
      </c>
      <c r="F49" s="105">
        <f>SUM(G49:J49)</f>
        <v>1517</v>
      </c>
      <c r="G49" s="105">
        <v>747</v>
      </c>
      <c r="H49" s="105">
        <v>402</v>
      </c>
      <c r="I49" s="105">
        <v>64</v>
      </c>
      <c r="J49" s="105">
        <v>304</v>
      </c>
      <c r="K49" s="105">
        <f>SUM(L49:U49)</f>
        <v>1574</v>
      </c>
      <c r="L49" s="105">
        <v>197</v>
      </c>
      <c r="M49" s="105">
        <v>249</v>
      </c>
      <c r="N49" s="105">
        <v>273</v>
      </c>
      <c r="O49" s="105">
        <v>273</v>
      </c>
      <c r="P49" s="105">
        <v>40</v>
      </c>
      <c r="Q49" s="105">
        <v>131</v>
      </c>
      <c r="R49" s="105">
        <v>70</v>
      </c>
      <c r="S49" s="105">
        <v>178</v>
      </c>
      <c r="T49" s="105">
        <v>7</v>
      </c>
      <c r="U49" s="105">
        <v>156</v>
      </c>
      <c r="V49" s="105">
        <v>20</v>
      </c>
      <c r="W49" s="105">
        <v>497</v>
      </c>
      <c r="X49" s="71"/>
      <c r="Y49" s="71"/>
      <c r="Z49" s="71"/>
      <c r="AA49" s="245"/>
      <c r="AB49" s="245"/>
      <c r="AC49" s="245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</row>
    <row r="50" spans="1:49" ht="30.75" customHeight="1">
      <c r="A50" s="136" t="s">
        <v>263</v>
      </c>
      <c r="B50" s="136"/>
      <c r="C50" s="156"/>
      <c r="D50" s="100"/>
      <c r="E50" s="103"/>
      <c r="F50" s="105"/>
      <c r="G50" s="105"/>
      <c r="H50" s="105"/>
      <c r="I50" s="105"/>
      <c r="J50" s="105"/>
      <c r="K50" s="194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71"/>
      <c r="Y50" s="71"/>
      <c r="Z50" s="71"/>
      <c r="AA50" s="245"/>
      <c r="AB50" s="245"/>
      <c r="AC50" s="245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</row>
    <row r="51" spans="1:49" ht="18" customHeight="1">
      <c r="A51" s="133"/>
      <c r="B51" s="134" t="s">
        <v>261</v>
      </c>
      <c r="C51" s="156"/>
      <c r="D51" s="100">
        <f>E51+V51+W51</f>
        <v>962</v>
      </c>
      <c r="E51" s="105">
        <f>F51+K51</f>
        <v>830</v>
      </c>
      <c r="F51" s="105">
        <f>SUM(G51:J51)</f>
        <v>262</v>
      </c>
      <c r="G51" s="105">
        <v>74</v>
      </c>
      <c r="H51" s="105">
        <v>40</v>
      </c>
      <c r="I51" s="105">
        <v>28</v>
      </c>
      <c r="J51" s="105">
        <v>120</v>
      </c>
      <c r="K51" s="105">
        <f>SUM(L51:U51)</f>
        <v>568</v>
      </c>
      <c r="L51" s="105">
        <v>49</v>
      </c>
      <c r="M51" s="105">
        <v>152</v>
      </c>
      <c r="N51" s="105">
        <v>41</v>
      </c>
      <c r="O51" s="105">
        <v>113</v>
      </c>
      <c r="P51" s="105">
        <v>7</v>
      </c>
      <c r="Q51" s="105">
        <v>16</v>
      </c>
      <c r="R51" s="105">
        <v>28</v>
      </c>
      <c r="S51" s="105">
        <v>97</v>
      </c>
      <c r="T51" s="105">
        <v>2</v>
      </c>
      <c r="U51" s="105">
        <v>63</v>
      </c>
      <c r="V51" s="105">
        <v>7</v>
      </c>
      <c r="W51" s="105">
        <v>125</v>
      </c>
      <c r="X51" s="71"/>
      <c r="Y51" s="71"/>
      <c r="Z51" s="71"/>
      <c r="AA51" s="245"/>
      <c r="AB51" s="245"/>
      <c r="AC51" s="245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</row>
    <row r="52" spans="1:49" ht="18" customHeight="1">
      <c r="A52" s="133"/>
      <c r="B52" s="134" t="s">
        <v>131</v>
      </c>
      <c r="C52" s="156"/>
      <c r="D52" s="100">
        <f>E52+V52+W52</f>
        <v>3218</v>
      </c>
      <c r="E52" s="105">
        <f>F52+K52</f>
        <v>3068</v>
      </c>
      <c r="F52" s="105">
        <f>SUM(G52:J52)</f>
        <v>592</v>
      </c>
      <c r="G52" s="105">
        <v>148</v>
      </c>
      <c r="H52" s="105">
        <v>121</v>
      </c>
      <c r="I52" s="105">
        <v>63</v>
      </c>
      <c r="J52" s="105">
        <v>260</v>
      </c>
      <c r="K52" s="105">
        <f>SUM(L52:U52)</f>
        <v>2476</v>
      </c>
      <c r="L52" s="105">
        <v>196</v>
      </c>
      <c r="M52" s="105">
        <v>456</v>
      </c>
      <c r="N52" s="105">
        <v>217</v>
      </c>
      <c r="O52" s="105">
        <v>491</v>
      </c>
      <c r="P52" s="105">
        <v>21</v>
      </c>
      <c r="Q52" s="105">
        <v>76</v>
      </c>
      <c r="R52" s="105">
        <v>167</v>
      </c>
      <c r="S52" s="105">
        <v>649</v>
      </c>
      <c r="T52" s="105">
        <v>4</v>
      </c>
      <c r="U52" s="105">
        <v>199</v>
      </c>
      <c r="V52" s="105">
        <v>25</v>
      </c>
      <c r="W52" s="105">
        <v>125</v>
      </c>
      <c r="X52" s="71"/>
      <c r="Y52" s="71"/>
      <c r="Z52" s="71"/>
      <c r="AA52" s="245"/>
      <c r="AB52" s="245"/>
      <c r="AC52" s="245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</row>
    <row r="53" spans="1:49" ht="30.95" customHeight="1">
      <c r="A53" s="133"/>
      <c r="B53" s="134" t="s">
        <v>229</v>
      </c>
      <c r="C53" s="156"/>
      <c r="D53" s="100">
        <f>E53+V53+W53</f>
        <v>1064</v>
      </c>
      <c r="E53" s="105">
        <f>F53+K53</f>
        <v>931</v>
      </c>
      <c r="F53" s="105">
        <f>SUM(G53:J53)</f>
        <v>303</v>
      </c>
      <c r="G53" s="105">
        <v>102</v>
      </c>
      <c r="H53" s="105">
        <v>53</v>
      </c>
      <c r="I53" s="105">
        <v>28</v>
      </c>
      <c r="J53" s="105">
        <v>120</v>
      </c>
      <c r="K53" s="105">
        <f>SUM(L53:U53)</f>
        <v>628</v>
      </c>
      <c r="L53" s="105">
        <v>78</v>
      </c>
      <c r="M53" s="105">
        <v>152</v>
      </c>
      <c r="N53" s="105">
        <v>58</v>
      </c>
      <c r="O53" s="105">
        <v>113</v>
      </c>
      <c r="P53" s="105">
        <v>9</v>
      </c>
      <c r="Q53" s="105">
        <v>17</v>
      </c>
      <c r="R53" s="105">
        <v>34</v>
      </c>
      <c r="S53" s="105">
        <v>101</v>
      </c>
      <c r="T53" s="105">
        <v>2</v>
      </c>
      <c r="U53" s="105">
        <v>64</v>
      </c>
      <c r="V53" s="105">
        <v>8</v>
      </c>
      <c r="W53" s="105">
        <v>125</v>
      </c>
      <c r="X53" s="71"/>
      <c r="Y53" s="71"/>
      <c r="Z53" s="71"/>
      <c r="AA53" s="245"/>
      <c r="AB53" s="245"/>
      <c r="AC53" s="245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</row>
    <row r="54" spans="1:49" ht="9" customHeight="1">
      <c r="A54" s="47"/>
      <c r="B54" s="70"/>
      <c r="C54" s="70"/>
      <c r="D54" s="65"/>
      <c r="E54" s="70"/>
      <c r="F54" s="70"/>
      <c r="G54" s="70"/>
      <c r="H54" s="70"/>
      <c r="I54" s="70"/>
      <c r="J54" s="70"/>
      <c r="K54" s="195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8"/>
      <c r="W54" s="70"/>
      <c r="X54" s="71"/>
      <c r="Y54" s="116"/>
      <c r="Z54" s="116"/>
      <c r="AA54" s="82"/>
      <c r="AB54" s="82"/>
      <c r="AC54" s="82"/>
    </row>
    <row r="55" spans="1:49" ht="8.25" customHeight="1">
      <c r="A55" s="50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"/>
      <c r="Y55" s="1"/>
      <c r="Z55" s="1"/>
    </row>
    <row r="56" spans="1:4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4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4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4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4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4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4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4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4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</sheetData>
  <mergeCells count="48">
    <mergeCell ref="C5:G5"/>
    <mergeCell ref="H5:L5"/>
    <mergeCell ref="M5:Q5"/>
    <mergeCell ref="D22:E22"/>
    <mergeCell ref="D23:E23"/>
    <mergeCell ref="D26:E26"/>
    <mergeCell ref="E31:U31"/>
    <mergeCell ref="F32:J32"/>
    <mergeCell ref="K32:U32"/>
    <mergeCell ref="A40:C40"/>
    <mergeCell ref="B41:C41"/>
    <mergeCell ref="A42:C42"/>
    <mergeCell ref="B43:C43"/>
    <mergeCell ref="A44:C44"/>
    <mergeCell ref="A45:C45"/>
    <mergeCell ref="A46:C46"/>
    <mergeCell ref="B47:C47"/>
    <mergeCell ref="B48:C48"/>
    <mergeCell ref="B49:C49"/>
    <mergeCell ref="A50:C50"/>
    <mergeCell ref="B51:C51"/>
    <mergeCell ref="B52:C52"/>
    <mergeCell ref="B53:C53"/>
    <mergeCell ref="A5:B6"/>
    <mergeCell ref="A21:B24"/>
    <mergeCell ref="C22:C24"/>
    <mergeCell ref="N22:N24"/>
    <mergeCell ref="O22:O24"/>
    <mergeCell ref="P22:P24"/>
    <mergeCell ref="F33:F38"/>
    <mergeCell ref="K33:K38"/>
    <mergeCell ref="G34:G38"/>
    <mergeCell ref="H34:H38"/>
    <mergeCell ref="I34:I38"/>
    <mergeCell ref="J34:J38"/>
    <mergeCell ref="L34:L38"/>
    <mergeCell ref="M34:M38"/>
    <mergeCell ref="N34:N38"/>
    <mergeCell ref="O34:O38"/>
    <mergeCell ref="P34:P38"/>
    <mergeCell ref="Q34:Q38"/>
    <mergeCell ref="R34:R38"/>
    <mergeCell ref="S34:S38"/>
    <mergeCell ref="T34:T38"/>
    <mergeCell ref="U34:U38"/>
    <mergeCell ref="A31:C38"/>
    <mergeCell ref="D31:D38"/>
    <mergeCell ref="E32:E38"/>
  </mergeCells>
  <phoneticPr fontId="3"/>
  <pageMargins left="0.74803149606299213" right="0.74803149606299213" top="0.98425196850393681" bottom="0.98425196850393681" header="0.51181102362204722" footer="0.51181102362204722"/>
  <pageSetup paperSize="9" scale="87" fitToWidth="1" fitToHeight="1" orientation="portrait" usePrinterDefaults="1" r:id="rId1"/>
  <headerFooter alignWithMargins="0"/>
  <colBreaks count="1" manualBreakCount="1">
    <brk id="12" min="1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1"/>
  <sheetViews>
    <sheetView view="pageBreakPreview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248" t="s">
        <v>117</v>
      </c>
      <c r="B1" s="248"/>
      <c r="C1" s="248"/>
      <c r="D1" s="248"/>
    </row>
    <row r="3" spans="1:14" ht="14.25">
      <c r="A3" s="249" t="s">
        <v>132</v>
      </c>
    </row>
    <row r="4" spans="1:14">
      <c r="A4" s="250"/>
      <c r="B4" s="250"/>
      <c r="C4" s="250"/>
      <c r="D4" s="250"/>
      <c r="E4" s="250"/>
      <c r="F4" s="250"/>
      <c r="G4" s="250"/>
      <c r="H4" s="260"/>
      <c r="I4" s="250"/>
      <c r="J4" s="314"/>
      <c r="K4" s="314"/>
      <c r="L4" s="314"/>
      <c r="M4" s="314"/>
      <c r="N4" s="314" t="s">
        <v>174</v>
      </c>
    </row>
    <row r="5" spans="1:14" ht="6" customHeight="1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6"/>
    </row>
    <row r="6" spans="1:14" ht="14.25">
      <c r="A6" s="251" t="s">
        <v>178</v>
      </c>
      <c r="B6" s="251"/>
      <c r="C6" s="251"/>
      <c r="D6" s="251"/>
      <c r="E6" s="251"/>
      <c r="F6" s="283" t="s">
        <v>0</v>
      </c>
      <c r="G6" s="295"/>
      <c r="H6" s="300" t="s">
        <v>133</v>
      </c>
      <c r="I6" s="309"/>
      <c r="J6" s="300" t="s">
        <v>133</v>
      </c>
      <c r="K6" s="309"/>
      <c r="L6" s="300" t="s">
        <v>134</v>
      </c>
      <c r="M6" s="309"/>
      <c r="N6" s="309"/>
    </row>
    <row r="7" spans="1:14">
      <c r="A7" s="252"/>
      <c r="B7" s="252"/>
      <c r="C7" s="252"/>
      <c r="D7" s="252"/>
      <c r="E7" s="252"/>
      <c r="F7" s="276"/>
      <c r="G7" s="296"/>
      <c r="H7" s="301" t="s">
        <v>136</v>
      </c>
      <c r="I7" s="310"/>
      <c r="J7" s="301" t="s">
        <v>128</v>
      </c>
      <c r="K7" s="310"/>
      <c r="L7" s="301" t="s">
        <v>137</v>
      </c>
      <c r="M7" s="310"/>
      <c r="N7" s="310"/>
    </row>
    <row r="8" spans="1:14" ht="6.75" customHeight="1">
      <c r="A8" s="253"/>
      <c r="B8" s="253"/>
      <c r="C8" s="253"/>
      <c r="D8" s="253"/>
      <c r="E8" s="253"/>
      <c r="F8" s="284"/>
      <c r="G8" s="297"/>
      <c r="H8" s="250"/>
      <c r="I8" s="250"/>
      <c r="J8" s="250"/>
      <c r="K8" s="250"/>
      <c r="L8" s="250"/>
      <c r="M8" s="250"/>
      <c r="N8" s="260"/>
    </row>
    <row r="9" spans="1:14" ht="19.5" customHeight="1">
      <c r="A9" s="255" t="s">
        <v>139</v>
      </c>
      <c r="B9" s="255"/>
      <c r="C9" s="255"/>
      <c r="D9" s="255"/>
      <c r="E9" s="270"/>
      <c r="F9" s="285">
        <f>F10+F13</f>
        <v>0</v>
      </c>
      <c r="G9" s="298"/>
      <c r="H9" s="298">
        <f>H10+H13</f>
        <v>0</v>
      </c>
      <c r="I9" s="298"/>
      <c r="J9" s="298">
        <f>J10+J13</f>
        <v>0</v>
      </c>
      <c r="K9" s="298"/>
      <c r="L9" s="298">
        <f>L10+L13</f>
        <v>0</v>
      </c>
      <c r="M9" s="298"/>
      <c r="N9" s="260"/>
    </row>
    <row r="10" spans="1:14" ht="19.5" customHeight="1">
      <c r="A10" s="255"/>
      <c r="B10" s="262" t="s">
        <v>140</v>
      </c>
      <c r="C10" s="262"/>
      <c r="D10" s="262"/>
      <c r="E10" s="272"/>
      <c r="F10" s="285">
        <f>F11+F12</f>
        <v>0</v>
      </c>
      <c r="G10" s="298"/>
      <c r="H10" s="302">
        <f>H11+H12</f>
        <v>0</v>
      </c>
      <c r="I10" s="302"/>
      <c r="J10" s="302">
        <f>J12</f>
        <v>0</v>
      </c>
      <c r="K10" s="302"/>
      <c r="L10" s="302">
        <f>L12</f>
        <v>0</v>
      </c>
      <c r="M10" s="302"/>
      <c r="N10" s="260"/>
    </row>
    <row r="11" spans="1:14" ht="19.5" customHeight="1">
      <c r="A11" s="255"/>
      <c r="B11" s="255"/>
      <c r="C11" s="255" t="s">
        <v>141</v>
      </c>
      <c r="D11" s="255"/>
      <c r="E11" s="270"/>
      <c r="F11" s="285">
        <f>H11</f>
        <v>0</v>
      </c>
      <c r="G11" s="298"/>
      <c r="H11" s="303"/>
      <c r="I11" s="303"/>
      <c r="J11" s="303"/>
      <c r="K11" s="303"/>
      <c r="L11" s="303"/>
      <c r="M11" s="303"/>
      <c r="N11" s="260"/>
    </row>
    <row r="12" spans="1:14" ht="19.5" customHeight="1">
      <c r="A12" s="255"/>
      <c r="B12" s="255"/>
      <c r="C12" s="255" t="s">
        <v>143</v>
      </c>
      <c r="D12" s="255"/>
      <c r="E12" s="270"/>
      <c r="F12" s="285">
        <f>H12+J12</f>
        <v>0</v>
      </c>
      <c r="G12" s="298"/>
      <c r="H12" s="303"/>
      <c r="I12" s="303"/>
      <c r="J12" s="303"/>
      <c r="K12" s="303"/>
      <c r="L12" s="303"/>
      <c r="M12" s="303"/>
      <c r="N12" s="260"/>
    </row>
    <row r="13" spans="1:14" ht="19.5" customHeight="1">
      <c r="A13" s="255"/>
      <c r="B13" s="255" t="s">
        <v>144</v>
      </c>
      <c r="C13" s="255"/>
      <c r="D13" s="255"/>
      <c r="E13" s="270"/>
      <c r="F13" s="285">
        <f>F14+F21</f>
        <v>0</v>
      </c>
      <c r="G13" s="298"/>
      <c r="H13" s="298">
        <f>H14+H21</f>
        <v>0</v>
      </c>
      <c r="I13" s="298"/>
      <c r="J13" s="298">
        <f>J14+J21</f>
        <v>0</v>
      </c>
      <c r="K13" s="298"/>
      <c r="L13" s="298">
        <f>L14+L21</f>
        <v>0</v>
      </c>
      <c r="M13" s="298"/>
      <c r="N13" s="260"/>
    </row>
    <row r="14" spans="1:14" ht="19.5" customHeight="1">
      <c r="A14" s="255"/>
      <c r="B14" s="255"/>
      <c r="C14" s="255" t="s">
        <v>146</v>
      </c>
      <c r="D14" s="255"/>
      <c r="E14" s="270"/>
      <c r="F14" s="285">
        <f>SUM(F15:F19)</f>
        <v>0</v>
      </c>
      <c r="G14" s="298"/>
      <c r="H14" s="298">
        <f>SUM(H15:H19)</f>
        <v>0</v>
      </c>
      <c r="I14" s="298"/>
      <c r="J14" s="298">
        <f>SUM(J15:J19)</f>
        <v>0</v>
      </c>
      <c r="K14" s="298"/>
      <c r="L14" s="298">
        <f>SUM(L15:L19)</f>
        <v>0</v>
      </c>
      <c r="M14" s="298"/>
      <c r="N14" s="260"/>
    </row>
    <row r="15" spans="1:14" ht="19.5" customHeight="1">
      <c r="A15" s="255"/>
      <c r="B15" s="255"/>
      <c r="C15" s="255"/>
      <c r="D15" s="255" t="s">
        <v>25</v>
      </c>
      <c r="E15" s="270"/>
      <c r="F15" s="285">
        <f>H15+J15</f>
        <v>0</v>
      </c>
      <c r="G15" s="298"/>
      <c r="H15" s="303"/>
      <c r="I15" s="303"/>
      <c r="J15" s="303"/>
      <c r="K15" s="303"/>
      <c r="L15" s="303"/>
      <c r="M15" s="303"/>
      <c r="N15" s="260"/>
    </row>
    <row r="16" spans="1:14" ht="19.5" customHeight="1">
      <c r="A16" s="255"/>
      <c r="B16" s="255"/>
      <c r="C16" s="255"/>
      <c r="D16" s="255" t="s">
        <v>32</v>
      </c>
      <c r="E16" s="270"/>
      <c r="F16" s="285">
        <f>H16</f>
        <v>0</v>
      </c>
      <c r="G16" s="298"/>
      <c r="H16" s="303"/>
      <c r="I16" s="303"/>
      <c r="J16" s="303"/>
      <c r="K16" s="303"/>
      <c r="L16" s="303"/>
      <c r="M16" s="303"/>
      <c r="N16" s="260"/>
    </row>
    <row r="17" spans="1:14" ht="19.5" customHeight="1">
      <c r="A17" s="255"/>
      <c r="B17" s="255"/>
      <c r="C17" s="255"/>
      <c r="D17" s="255" t="s">
        <v>41</v>
      </c>
      <c r="E17" s="270"/>
      <c r="F17" s="285">
        <f>H17</f>
        <v>0</v>
      </c>
      <c r="G17" s="298"/>
      <c r="H17" s="303"/>
      <c r="I17" s="303"/>
      <c r="J17" s="303"/>
      <c r="K17" s="303"/>
      <c r="L17" s="303"/>
      <c r="M17" s="303"/>
      <c r="N17" s="260"/>
    </row>
    <row r="18" spans="1:14" ht="19.5" customHeight="1">
      <c r="A18" s="255"/>
      <c r="B18" s="255"/>
      <c r="C18" s="255"/>
      <c r="D18" s="255" t="s">
        <v>55</v>
      </c>
      <c r="E18" s="270"/>
      <c r="F18" s="285">
        <f>H18+J18</f>
        <v>0</v>
      </c>
      <c r="G18" s="298"/>
      <c r="H18" s="303"/>
      <c r="I18" s="303"/>
      <c r="J18" s="303"/>
      <c r="K18" s="303"/>
      <c r="L18" s="303"/>
      <c r="M18" s="303"/>
      <c r="N18" s="260"/>
    </row>
    <row r="19" spans="1:14" ht="19.5" customHeight="1">
      <c r="A19" s="255"/>
      <c r="B19" s="255"/>
      <c r="C19" s="255"/>
      <c r="D19" s="255" t="s">
        <v>147</v>
      </c>
      <c r="E19" s="270"/>
      <c r="F19" s="285">
        <f>H19+J19</f>
        <v>0</v>
      </c>
      <c r="G19" s="298"/>
      <c r="H19" s="303"/>
      <c r="I19" s="303"/>
      <c r="J19" s="303"/>
      <c r="K19" s="303"/>
      <c r="L19" s="303"/>
      <c r="M19" s="303"/>
      <c r="N19" s="260"/>
    </row>
    <row r="20" spans="1:14" ht="7.5" customHeight="1">
      <c r="A20" s="255"/>
      <c r="B20" s="255"/>
      <c r="C20" s="255"/>
      <c r="D20" s="255"/>
      <c r="E20" s="255"/>
      <c r="F20" s="286"/>
      <c r="G20" s="299"/>
      <c r="H20" s="304"/>
      <c r="I20" s="304"/>
      <c r="J20" s="304"/>
      <c r="K20" s="304"/>
      <c r="L20" s="304"/>
      <c r="M20" s="304"/>
      <c r="N20" s="260"/>
    </row>
    <row r="21" spans="1:14" ht="19.5" customHeight="1">
      <c r="A21" s="255"/>
      <c r="B21" s="255"/>
      <c r="C21" s="255" t="s">
        <v>80</v>
      </c>
      <c r="D21" s="255"/>
      <c r="E21" s="270"/>
      <c r="F21" s="285">
        <f>F22+F26</f>
        <v>0</v>
      </c>
      <c r="G21" s="298"/>
      <c r="H21" s="298">
        <f>H22+H26</f>
        <v>0</v>
      </c>
      <c r="I21" s="298"/>
      <c r="J21" s="298">
        <f>J22+J26</f>
        <v>0</v>
      </c>
      <c r="K21" s="298"/>
      <c r="L21" s="298">
        <f>L22+L26</f>
        <v>0</v>
      </c>
      <c r="M21" s="298"/>
      <c r="N21" s="260"/>
    </row>
    <row r="22" spans="1:14" ht="19.5" customHeight="1">
      <c r="A22" s="255"/>
      <c r="B22" s="255"/>
      <c r="C22" s="255" t="s">
        <v>69</v>
      </c>
      <c r="D22" s="255"/>
      <c r="E22" s="270"/>
      <c r="F22" s="285">
        <f>SUM(F23:F25)</f>
        <v>0</v>
      </c>
      <c r="G22" s="298"/>
      <c r="H22" s="298">
        <f>SUM(H23:H25)</f>
        <v>0</v>
      </c>
      <c r="I22" s="298"/>
      <c r="J22" s="298">
        <f>SUM(J23:J25)</f>
        <v>0</v>
      </c>
      <c r="K22" s="298"/>
      <c r="L22" s="298">
        <f>SUM(L23:L25)</f>
        <v>0</v>
      </c>
      <c r="M22" s="298"/>
      <c r="N22" s="260"/>
    </row>
    <row r="23" spans="1:14" ht="19.5" customHeight="1">
      <c r="A23" s="255"/>
      <c r="B23" s="255"/>
      <c r="C23" s="255"/>
      <c r="D23" s="255" t="s">
        <v>149</v>
      </c>
      <c r="E23" s="270"/>
      <c r="F23" s="285">
        <f>H23+J23</f>
        <v>0</v>
      </c>
      <c r="G23" s="298"/>
      <c r="H23" s="303"/>
      <c r="I23" s="303"/>
      <c r="J23" s="303"/>
      <c r="K23" s="303"/>
      <c r="L23" s="303"/>
      <c r="M23" s="303"/>
      <c r="N23" s="260"/>
    </row>
    <row r="24" spans="1:14" ht="19.5" customHeight="1">
      <c r="A24" s="255"/>
      <c r="B24" s="255"/>
      <c r="C24" s="255"/>
      <c r="D24" s="255" t="s">
        <v>150</v>
      </c>
      <c r="E24" s="270"/>
      <c r="F24" s="285">
        <f>H24+J24</f>
        <v>0</v>
      </c>
      <c r="G24" s="298"/>
      <c r="H24" s="303"/>
      <c r="I24" s="303"/>
      <c r="J24" s="303"/>
      <c r="K24" s="303"/>
      <c r="L24" s="303"/>
      <c r="M24" s="303"/>
      <c r="N24" s="260"/>
    </row>
    <row r="25" spans="1:14" ht="19.5" customHeight="1">
      <c r="A25" s="255"/>
      <c r="B25" s="255"/>
      <c r="C25" s="255"/>
      <c r="D25" s="255" t="s">
        <v>147</v>
      </c>
      <c r="E25" s="270"/>
      <c r="F25" s="285">
        <f>H25</f>
        <v>0</v>
      </c>
      <c r="G25" s="298"/>
      <c r="H25" s="303"/>
      <c r="I25" s="303"/>
      <c r="J25" s="303"/>
      <c r="K25" s="303"/>
      <c r="L25" s="303"/>
      <c r="M25" s="303"/>
      <c r="N25" s="260"/>
    </row>
    <row r="26" spans="1:14" ht="19.5" customHeight="1">
      <c r="A26" s="254"/>
      <c r="B26" s="254"/>
      <c r="C26" s="265" t="s">
        <v>68</v>
      </c>
      <c r="D26" s="265"/>
      <c r="E26" s="273"/>
      <c r="F26" s="285">
        <f>H26</f>
        <v>0</v>
      </c>
      <c r="G26" s="298"/>
      <c r="H26" s="305"/>
      <c r="I26" s="305"/>
      <c r="J26" s="303"/>
      <c r="K26" s="303"/>
      <c r="L26" s="303"/>
      <c r="M26" s="303"/>
      <c r="N26" s="260"/>
    </row>
    <row r="27" spans="1:14" ht="7.5" customHeight="1">
      <c r="A27" s="256"/>
      <c r="B27" s="256"/>
      <c r="C27" s="256"/>
      <c r="D27" s="256"/>
      <c r="E27" s="256"/>
      <c r="F27" s="282"/>
      <c r="G27" s="256"/>
      <c r="H27" s="256"/>
      <c r="I27" s="256"/>
      <c r="J27" s="256"/>
      <c r="K27" s="256"/>
      <c r="L27" s="256"/>
      <c r="M27" s="256"/>
      <c r="N27" s="256"/>
    </row>
    <row r="28" spans="1:14" ht="14.25"/>
    <row r="30" spans="1:14" ht="14.25">
      <c r="A30" s="249" t="s">
        <v>151</v>
      </c>
      <c r="B30" s="263"/>
      <c r="C30" s="263"/>
      <c r="D30" s="263"/>
      <c r="E30" s="263"/>
      <c r="F30" s="263"/>
      <c r="G30" s="263"/>
      <c r="H30" s="263"/>
      <c r="I30" s="263"/>
      <c r="J30" s="263"/>
    </row>
    <row r="31" spans="1:14">
      <c r="A31" s="257"/>
      <c r="B31" s="260"/>
      <c r="C31" s="260"/>
      <c r="D31" s="260"/>
      <c r="E31" s="260"/>
      <c r="F31" s="260"/>
      <c r="G31" s="260"/>
      <c r="H31" s="260"/>
      <c r="I31" s="260"/>
      <c r="J31" s="260"/>
      <c r="K31" s="316"/>
      <c r="M31" s="316"/>
      <c r="N31" s="314" t="s">
        <v>175</v>
      </c>
    </row>
    <row r="32" spans="1:14" ht="14.25">
      <c r="A32" s="256"/>
      <c r="B32" s="256"/>
      <c r="C32" s="256"/>
      <c r="D32" s="256"/>
      <c r="E32" s="260"/>
      <c r="F32" s="256"/>
      <c r="G32" s="256"/>
      <c r="H32" s="256"/>
      <c r="I32" s="256"/>
      <c r="J32" s="256"/>
      <c r="K32" s="256"/>
      <c r="L32" s="256"/>
      <c r="M32" s="256"/>
      <c r="N32" s="256"/>
    </row>
    <row r="33" spans="1:14" ht="14.25">
      <c r="A33" s="251" t="s">
        <v>148</v>
      </c>
      <c r="B33" s="251"/>
      <c r="C33" s="251"/>
      <c r="D33" s="266"/>
      <c r="E33" s="274" t="s">
        <v>26</v>
      </c>
      <c r="F33" s="287"/>
      <c r="G33" s="287"/>
      <c r="H33" s="287"/>
      <c r="I33" s="311"/>
      <c r="J33" s="274" t="s">
        <v>129</v>
      </c>
      <c r="K33" s="287"/>
      <c r="L33" s="287"/>
      <c r="M33" s="274" t="s">
        <v>131</v>
      </c>
      <c r="N33" s="287"/>
    </row>
    <row r="34" spans="1:14" ht="13.5" customHeight="1">
      <c r="A34" s="258"/>
      <c r="B34" s="258"/>
      <c r="C34" s="258"/>
      <c r="D34" s="267"/>
      <c r="E34" s="275" t="s">
        <v>0</v>
      </c>
      <c r="F34" s="288"/>
      <c r="G34" s="288"/>
      <c r="H34" s="306" t="s">
        <v>2</v>
      </c>
      <c r="I34" s="312" t="s">
        <v>7</v>
      </c>
      <c r="J34" s="275" t="s">
        <v>0</v>
      </c>
      <c r="K34" s="317" t="s">
        <v>152</v>
      </c>
      <c r="L34" s="319" t="s">
        <v>154</v>
      </c>
      <c r="M34" s="317" t="s">
        <v>152</v>
      </c>
      <c r="N34" s="322" t="s">
        <v>154</v>
      </c>
    </row>
    <row r="35" spans="1:14">
      <c r="A35" s="252"/>
      <c r="B35" s="252"/>
      <c r="C35" s="252"/>
      <c r="D35" s="268"/>
      <c r="E35" s="276"/>
      <c r="F35" s="289" t="s">
        <v>155</v>
      </c>
      <c r="G35" s="289" t="s">
        <v>157</v>
      </c>
      <c r="H35" s="307"/>
      <c r="I35" s="313"/>
      <c r="J35" s="276"/>
      <c r="K35" s="318" t="s">
        <v>127</v>
      </c>
      <c r="L35" s="320" t="s">
        <v>158</v>
      </c>
      <c r="M35" s="318" t="s">
        <v>127</v>
      </c>
      <c r="N35" s="323" t="s">
        <v>158</v>
      </c>
    </row>
    <row r="36" spans="1:14" ht="7.5" customHeight="1">
      <c r="A36" s="253"/>
      <c r="B36" s="253"/>
      <c r="C36" s="253"/>
      <c r="D36" s="253"/>
      <c r="E36" s="277"/>
      <c r="F36" s="250"/>
      <c r="G36" s="250"/>
      <c r="H36" s="308"/>
      <c r="I36" s="308"/>
      <c r="J36" s="308"/>
      <c r="K36" s="253"/>
      <c r="L36" s="321"/>
      <c r="M36" s="253"/>
      <c r="N36" s="321"/>
    </row>
    <row r="37" spans="1:14" ht="19.5" customHeight="1">
      <c r="A37" s="259" t="s">
        <v>0</v>
      </c>
      <c r="B37" s="259"/>
      <c r="C37" s="259"/>
      <c r="D37" s="269"/>
      <c r="E37" s="278">
        <f t="shared" ref="E37:N37" si="0">E39+E47</f>
        <v>0</v>
      </c>
      <c r="F37" s="290">
        <f t="shared" si="0"/>
        <v>0</v>
      </c>
      <c r="G37" s="290">
        <f t="shared" si="0"/>
        <v>0</v>
      </c>
      <c r="H37" s="290">
        <f t="shared" si="0"/>
        <v>0</v>
      </c>
      <c r="I37" s="290">
        <f t="shared" si="0"/>
        <v>0</v>
      </c>
      <c r="J37" s="290">
        <f t="shared" si="0"/>
        <v>0</v>
      </c>
      <c r="K37" s="290">
        <f t="shared" si="0"/>
        <v>0</v>
      </c>
      <c r="L37" s="290">
        <f t="shared" si="0"/>
        <v>0</v>
      </c>
      <c r="M37" s="290">
        <f t="shared" si="0"/>
        <v>0</v>
      </c>
      <c r="N37" s="290">
        <f t="shared" si="0"/>
        <v>0</v>
      </c>
    </row>
    <row r="38" spans="1:14" ht="7.5" customHeight="1">
      <c r="A38" s="260"/>
      <c r="B38" s="260"/>
      <c r="C38" s="260"/>
      <c r="D38" s="260"/>
      <c r="E38" s="279"/>
      <c r="F38" s="291"/>
      <c r="G38" s="291"/>
      <c r="H38" s="291"/>
      <c r="I38" s="291"/>
      <c r="J38" s="291"/>
      <c r="K38" s="291"/>
      <c r="L38" s="291"/>
      <c r="M38" s="291"/>
      <c r="N38" s="291"/>
    </row>
    <row r="39" spans="1:14" ht="19.5" customHeight="1">
      <c r="A39" s="260" t="s">
        <v>159</v>
      </c>
      <c r="B39" s="260"/>
      <c r="C39" s="260"/>
      <c r="D39" s="260"/>
      <c r="E39" s="278">
        <f t="shared" ref="E39:N39" si="1">E45</f>
        <v>0</v>
      </c>
      <c r="F39" s="290">
        <f t="shared" si="1"/>
        <v>0</v>
      </c>
      <c r="G39" s="290">
        <f t="shared" si="1"/>
        <v>0</v>
      </c>
      <c r="H39" s="290">
        <f t="shared" si="1"/>
        <v>0</v>
      </c>
      <c r="I39" s="290">
        <f t="shared" si="1"/>
        <v>0</v>
      </c>
      <c r="J39" s="290">
        <f t="shared" si="1"/>
        <v>0</v>
      </c>
      <c r="K39" s="290">
        <f t="shared" si="1"/>
        <v>0</v>
      </c>
      <c r="L39" s="290">
        <f t="shared" si="1"/>
        <v>0</v>
      </c>
      <c r="M39" s="290">
        <f t="shared" si="1"/>
        <v>0</v>
      </c>
      <c r="N39" s="290">
        <f t="shared" si="1"/>
        <v>0</v>
      </c>
    </row>
    <row r="40" spans="1:14" ht="19.5" customHeight="1">
      <c r="A40" s="261" t="s">
        <v>19</v>
      </c>
      <c r="B40" s="255" t="s">
        <v>160</v>
      </c>
      <c r="C40" s="255"/>
      <c r="D40" s="270"/>
      <c r="E40" s="280" t="s">
        <v>24</v>
      </c>
      <c r="F40" s="292" t="s">
        <v>24</v>
      </c>
      <c r="G40" s="292" t="s">
        <v>24</v>
      </c>
      <c r="H40" s="292" t="s">
        <v>24</v>
      </c>
      <c r="I40" s="292" t="s">
        <v>24</v>
      </c>
      <c r="J40" s="292" t="s">
        <v>24</v>
      </c>
      <c r="K40" s="292" t="s">
        <v>24</v>
      </c>
      <c r="L40" s="292" t="s">
        <v>24</v>
      </c>
      <c r="M40" s="292" t="s">
        <v>24</v>
      </c>
      <c r="N40" s="292" t="s">
        <v>24</v>
      </c>
    </row>
    <row r="41" spans="1:14" ht="19.5" customHeight="1">
      <c r="A41" s="260"/>
      <c r="B41" s="255">
        <v>1</v>
      </c>
      <c r="C41" s="255" t="s">
        <v>161</v>
      </c>
      <c r="D41" s="270"/>
      <c r="E41" s="280" t="s">
        <v>24</v>
      </c>
      <c r="F41" s="292" t="s">
        <v>24</v>
      </c>
      <c r="G41" s="292" t="s">
        <v>24</v>
      </c>
      <c r="H41" s="292" t="s">
        <v>24</v>
      </c>
      <c r="I41" s="292" t="s">
        <v>24</v>
      </c>
      <c r="J41" s="292" t="s">
        <v>24</v>
      </c>
      <c r="K41" s="292" t="s">
        <v>24</v>
      </c>
      <c r="L41" s="292" t="s">
        <v>24</v>
      </c>
      <c r="M41" s="292" t="s">
        <v>24</v>
      </c>
      <c r="N41" s="292" t="s">
        <v>24</v>
      </c>
    </row>
    <row r="42" spans="1:14" ht="19.5" customHeight="1">
      <c r="A42" s="260"/>
      <c r="B42" s="255">
        <v>2</v>
      </c>
      <c r="C42" s="255" t="s">
        <v>163</v>
      </c>
      <c r="D42" s="270"/>
      <c r="E42" s="280" t="s">
        <v>24</v>
      </c>
      <c r="F42" s="292" t="s">
        <v>24</v>
      </c>
      <c r="G42" s="292" t="s">
        <v>24</v>
      </c>
      <c r="H42" s="292" t="s">
        <v>24</v>
      </c>
      <c r="I42" s="292" t="s">
        <v>24</v>
      </c>
      <c r="J42" s="292" t="s">
        <v>24</v>
      </c>
      <c r="K42" s="292" t="s">
        <v>24</v>
      </c>
      <c r="L42" s="292" t="s">
        <v>24</v>
      </c>
      <c r="M42" s="292" t="s">
        <v>24</v>
      </c>
      <c r="N42" s="292" t="s">
        <v>24</v>
      </c>
    </row>
    <row r="43" spans="1:14" ht="19.5" customHeight="1">
      <c r="A43" s="260"/>
      <c r="B43" s="255">
        <v>3</v>
      </c>
      <c r="C43" s="255" t="s">
        <v>164</v>
      </c>
      <c r="D43" s="270"/>
      <c r="E43" s="280" t="s">
        <v>24</v>
      </c>
      <c r="F43" s="292" t="s">
        <v>24</v>
      </c>
      <c r="G43" s="292" t="s">
        <v>24</v>
      </c>
      <c r="H43" s="292" t="s">
        <v>24</v>
      </c>
      <c r="I43" s="292" t="s">
        <v>24</v>
      </c>
      <c r="J43" s="292" t="s">
        <v>24</v>
      </c>
      <c r="K43" s="292" t="s">
        <v>24</v>
      </c>
      <c r="L43" s="292" t="s">
        <v>24</v>
      </c>
      <c r="M43" s="292" t="s">
        <v>24</v>
      </c>
      <c r="N43" s="292" t="s">
        <v>24</v>
      </c>
    </row>
    <row r="44" spans="1:14" ht="19.5" customHeight="1">
      <c r="A44" s="261" t="s">
        <v>166</v>
      </c>
      <c r="B44" s="264" t="s">
        <v>162</v>
      </c>
      <c r="C44" s="264"/>
      <c r="D44" s="271"/>
      <c r="E44" s="280" t="s">
        <v>24</v>
      </c>
      <c r="F44" s="292" t="s">
        <v>24</v>
      </c>
      <c r="G44" s="292" t="s">
        <v>24</v>
      </c>
      <c r="H44" s="292" t="s">
        <v>24</v>
      </c>
      <c r="I44" s="292" t="s">
        <v>24</v>
      </c>
      <c r="J44" s="292" t="s">
        <v>24</v>
      </c>
      <c r="K44" s="292" t="s">
        <v>24</v>
      </c>
      <c r="L44" s="292" t="s">
        <v>24</v>
      </c>
      <c r="M44" s="292" t="s">
        <v>24</v>
      </c>
      <c r="N44" s="292" t="s">
        <v>24</v>
      </c>
    </row>
    <row r="45" spans="1:14" ht="19.5" customHeight="1">
      <c r="A45" s="261" t="s">
        <v>168</v>
      </c>
      <c r="B45" s="264" t="s">
        <v>169</v>
      </c>
      <c r="C45" s="264"/>
      <c r="D45" s="271"/>
      <c r="E45" s="278">
        <f>H45+I45</f>
        <v>0</v>
      </c>
      <c r="F45" s="293"/>
      <c r="G45" s="293"/>
      <c r="H45" s="293"/>
      <c r="I45" s="293"/>
      <c r="J45" s="315">
        <f>K45+L45</f>
        <v>0</v>
      </c>
      <c r="K45" s="293"/>
      <c r="L45" s="293"/>
      <c r="M45" s="293"/>
      <c r="N45" s="293"/>
    </row>
    <row r="46" spans="1:14" ht="7.5" customHeight="1">
      <c r="A46" s="260"/>
      <c r="B46" s="260"/>
      <c r="C46" s="260"/>
      <c r="D46" s="260"/>
      <c r="E46" s="279"/>
      <c r="F46" s="291"/>
      <c r="G46" s="291"/>
      <c r="H46" s="291"/>
      <c r="I46" s="291"/>
      <c r="J46" s="291"/>
      <c r="K46" s="291"/>
      <c r="L46" s="291"/>
      <c r="M46" s="291"/>
      <c r="N46" s="291"/>
    </row>
    <row r="47" spans="1:14" ht="18" customHeight="1">
      <c r="A47" s="260" t="s">
        <v>170</v>
      </c>
      <c r="B47" s="260"/>
      <c r="C47" s="260"/>
      <c r="D47" s="260"/>
      <c r="E47" s="278">
        <f>H47+I47</f>
        <v>0</v>
      </c>
      <c r="F47" s="293"/>
      <c r="G47" s="293"/>
      <c r="H47" s="293"/>
      <c r="I47" s="293"/>
      <c r="J47" s="315">
        <f>K47+L47</f>
        <v>0</v>
      </c>
      <c r="K47" s="293"/>
      <c r="L47" s="293"/>
      <c r="M47" s="293"/>
      <c r="N47" s="293"/>
    </row>
    <row r="48" spans="1:14" ht="18" customHeight="1">
      <c r="A48" s="250"/>
      <c r="B48" s="250" t="s">
        <v>171</v>
      </c>
      <c r="C48" s="250"/>
      <c r="D48" s="250"/>
      <c r="E48" s="281"/>
      <c r="F48" s="294"/>
      <c r="G48" s="294"/>
      <c r="H48" s="294"/>
      <c r="I48" s="294"/>
      <c r="J48" s="294"/>
      <c r="K48" s="294"/>
      <c r="L48" s="294"/>
      <c r="M48" s="294"/>
      <c r="N48" s="294"/>
    </row>
    <row r="49" spans="1:14" ht="9" customHeight="1">
      <c r="A49" s="256"/>
      <c r="B49" s="256"/>
      <c r="C49" s="256"/>
      <c r="D49" s="256"/>
      <c r="E49" s="282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ht="7.5" customHeight="1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</row>
    <row r="51" spans="1:14">
      <c r="A51" s="260" t="s">
        <v>145</v>
      </c>
      <c r="B51" s="260"/>
      <c r="C51" s="260"/>
      <c r="D51" s="260"/>
      <c r="F51" s="260"/>
      <c r="G51" s="260"/>
      <c r="H51" s="260"/>
      <c r="I51" s="260"/>
      <c r="J51" s="260"/>
      <c r="K51" s="260"/>
      <c r="L51" s="260"/>
      <c r="M51" s="260"/>
      <c r="N51" s="260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E33:I33"/>
    <mergeCell ref="J33:L33"/>
    <mergeCell ref="M33:N33"/>
    <mergeCell ref="A37:D37"/>
    <mergeCell ref="B40:D40"/>
    <mergeCell ref="C41:D41"/>
    <mergeCell ref="C42:D42"/>
    <mergeCell ref="C43:D43"/>
    <mergeCell ref="B44:D44"/>
    <mergeCell ref="B45:D45"/>
    <mergeCell ref="A6:E7"/>
    <mergeCell ref="F6:G7"/>
    <mergeCell ref="A33:D35"/>
    <mergeCell ref="E34:E35"/>
    <mergeCell ref="H34:H35"/>
    <mergeCell ref="I34:I35"/>
    <mergeCell ref="J34:J35"/>
  </mergeCells>
  <phoneticPr fontId="3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P10,11【転入・転出先別人口】 (H2-28)</vt:lpstr>
      <vt:lpstr>P13【人口の推移、年齢・配偶関係・男女別人口】 (様式)</vt:lpstr>
      <vt:lpstr>P14,15【年齢、男女別人口】(様式)</vt:lpstr>
      <vt:lpstr>P16,17【外国人数、世帯人員、家族類型】 (様式)</vt:lpstr>
      <vt:lpstr>P28【従業地・通学地による就業者・通学者数、他】 (様式）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2021-03-03T00:40:54Z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2021-03-03T00:40:54Z</vt:filetime>
  </property>
</Properties>
</file>