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1760" tabRatio="912" firstSheet="1" activeTab="3"/>
  </bookViews>
  <sheets>
    <sheet name="P10,11【転入・転出先別人口】 (H2-28)" sheetId="25" state="hidden" r:id="rId1"/>
    <sheet name="P21【労働力状態人口】 (様式)" sheetId="13" r:id="rId2"/>
    <sheet name="P22,23【産業別就業者数】 (様式)" sheetId="14" r:id="rId3"/>
    <sheet name="P24,25【年齢別就業者数】（様式）" sheetId="26" r:id="rId4"/>
    <sheet name="P26【職業別就業者数】 (様式)" sheetId="27" r:id="rId5"/>
    <sheet name="P28【従業地・通学地による就業者・通学者数、他】 (様式）" sheetId="17" state="hidden" r:id="rId6"/>
  </sheets>
  <definedNames>
    <definedName name="_xlnm.Print_Area" localSheetId="0">'P10,11【転入・転出先別人口】 (H2-28)'!$A$1:$AA$81</definedName>
    <definedName name="_xlnm.Print_Area" localSheetId="1">'P21【労働力状態人口】 (様式)'!$A$1:$J$64</definedName>
    <definedName name="_xlnm.Print_Area" localSheetId="2">'P22,23【産業別就業者数】 (様式)'!$A$1:$X$66</definedName>
    <definedName name="_xlnm.Print_Area" localSheetId="3">'P24,25【年齢別就業者数】（様式）'!$A$1:$X$67</definedName>
    <definedName name="_xlnm.Print_Area" localSheetId="4">'P26【職業別就業者数】 (様式)'!$A$1:$N$55</definedName>
    <definedName name="_xlnm.Print_Area" localSheetId="5">'P28【従業地・通学地による就業者・通学者数、他】 (様式）'!$A$1:$N$52</definedName>
  </definedNames>
  <calcPr calcId="145621"/>
</workbook>
</file>

<file path=xl/calcChain.xml><?xml version="1.0" encoding="utf-8"?>
<calcChain xmlns="http://schemas.openxmlformats.org/spreadsheetml/2006/main">
  <c r="F52" i="27" l="1"/>
  <c r="F51" i="27"/>
  <c r="F50" i="27"/>
  <c r="F49" i="27"/>
  <c r="F48" i="27"/>
  <c r="F47" i="27"/>
  <c r="F46" i="27"/>
  <c r="F45" i="27"/>
  <c r="F44" i="27"/>
  <c r="F43" i="27"/>
  <c r="F42" i="27"/>
  <c r="F41" i="27"/>
  <c r="F40" i="27" s="1"/>
  <c r="N40" i="27"/>
  <c r="M40" i="27"/>
  <c r="L40" i="27"/>
  <c r="K40" i="27"/>
  <c r="J40" i="27"/>
  <c r="I40" i="27"/>
  <c r="H40" i="27"/>
  <c r="G40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 s="1"/>
  <c r="N25" i="27"/>
  <c r="M25" i="27"/>
  <c r="L25" i="27"/>
  <c r="K25" i="27"/>
  <c r="J25" i="27"/>
  <c r="I25" i="27"/>
  <c r="H25" i="27"/>
  <c r="G25" i="27"/>
  <c r="F22" i="27"/>
  <c r="F21" i="27"/>
  <c r="F20" i="27"/>
  <c r="F19" i="27"/>
  <c r="F18" i="27"/>
  <c r="F17" i="27"/>
  <c r="F16" i="27"/>
  <c r="F15" i="27"/>
  <c r="F14" i="27"/>
  <c r="F13" i="27"/>
  <c r="F8" i="27" s="1"/>
  <c r="F12" i="27"/>
  <c r="F11" i="27"/>
  <c r="N8" i="27"/>
  <c r="M8" i="27"/>
  <c r="L8" i="27"/>
  <c r="K8" i="27"/>
  <c r="J8" i="27"/>
  <c r="I8" i="27"/>
  <c r="H8" i="27"/>
  <c r="G8" i="27"/>
  <c r="B66" i="26"/>
  <c r="B65" i="26"/>
  <c r="B64" i="26"/>
  <c r="B63" i="26"/>
  <c r="B62" i="26"/>
  <c r="B60" i="26"/>
  <c r="B59" i="26"/>
  <c r="B58" i="26"/>
  <c r="B57" i="26"/>
  <c r="B56" i="26"/>
  <c r="B54" i="26"/>
  <c r="B53" i="26"/>
  <c r="B52" i="26"/>
  <c r="B51" i="26"/>
  <c r="B50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B46" i="26"/>
  <c r="B45" i="26"/>
  <c r="B44" i="26"/>
  <c r="B43" i="26"/>
  <c r="B42" i="26"/>
  <c r="B40" i="26"/>
  <c r="B39" i="26"/>
  <c r="B38" i="26"/>
  <c r="B37" i="26"/>
  <c r="B36" i="26"/>
  <c r="B34" i="26"/>
  <c r="B33" i="26"/>
  <c r="B29" i="26" s="1"/>
  <c r="B32" i="26"/>
  <c r="B31" i="26"/>
  <c r="B30" i="26"/>
  <c r="W29" i="26"/>
  <c r="V29" i="26"/>
  <c r="U29" i="26"/>
  <c r="T29" i="26"/>
  <c r="S29" i="26"/>
  <c r="R29" i="26"/>
  <c r="Q29" i="26"/>
  <c r="P29" i="26"/>
  <c r="O29" i="26"/>
  <c r="N29" i="26"/>
  <c r="M29" i="26"/>
  <c r="J29" i="26"/>
  <c r="I29" i="26"/>
  <c r="H29" i="26"/>
  <c r="G29" i="26"/>
  <c r="F29" i="26"/>
  <c r="E29" i="26"/>
  <c r="D29" i="26"/>
  <c r="C29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B26" i="26" s="1"/>
  <c r="C26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B25" i="26" s="1"/>
  <c r="D25" i="26"/>
  <c r="C25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B24" i="26" s="1"/>
  <c r="C24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B23" i="26" s="1"/>
  <c r="D23" i="26"/>
  <c r="C23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B22" i="26" s="1"/>
  <c r="C22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B20" i="26" s="1"/>
  <c r="D20" i="26"/>
  <c r="C20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B19" i="26" s="1"/>
  <c r="C19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B18" i="26" s="1"/>
  <c r="D18" i="26"/>
  <c r="C18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B17" i="26" s="1"/>
  <c r="C17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B16" i="26" s="1"/>
  <c r="D16" i="26"/>
  <c r="C16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B14" i="26" s="1"/>
  <c r="C14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B13" i="26" s="1"/>
  <c r="D13" i="26"/>
  <c r="C13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B12" i="26" s="1"/>
  <c r="C12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B11" i="26" s="1"/>
  <c r="D11" i="26"/>
  <c r="C11" i="26"/>
  <c r="W10" i="26"/>
  <c r="W8" i="26" s="1"/>
  <c r="V10" i="26"/>
  <c r="U10" i="26"/>
  <c r="T10" i="26"/>
  <c r="T8" i="26" s="1"/>
  <c r="S10" i="26"/>
  <c r="S8" i="26" s="1"/>
  <c r="R10" i="26"/>
  <c r="Q10" i="26"/>
  <c r="P10" i="26"/>
  <c r="P8" i="26" s="1"/>
  <c r="O10" i="26"/>
  <c r="O8" i="26" s="1"/>
  <c r="N10" i="26"/>
  <c r="M10" i="26"/>
  <c r="L10" i="26"/>
  <c r="L8" i="26" s="1"/>
  <c r="K10" i="26"/>
  <c r="K8" i="26" s="1"/>
  <c r="J10" i="26"/>
  <c r="I10" i="26"/>
  <c r="H10" i="26"/>
  <c r="H8" i="26" s="1"/>
  <c r="G10" i="26"/>
  <c r="G8" i="26" s="1"/>
  <c r="F10" i="26"/>
  <c r="E10" i="26"/>
  <c r="D10" i="26"/>
  <c r="B10" i="26" s="1"/>
  <c r="B8" i="26" s="1"/>
  <c r="C10" i="26"/>
  <c r="C8" i="26" s="1"/>
  <c r="V8" i="26"/>
  <c r="U8" i="26"/>
  <c r="R8" i="26"/>
  <c r="Q8" i="26"/>
  <c r="N8" i="26"/>
  <c r="M8" i="26"/>
  <c r="J8" i="26"/>
  <c r="I8" i="26"/>
  <c r="F8" i="26"/>
  <c r="E8" i="26"/>
  <c r="D8" i="26" l="1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 s="1"/>
  <c r="C21" i="25"/>
  <c r="B21" i="25" s="1"/>
  <c r="C20" i="25"/>
  <c r="B20" i="25" s="1"/>
  <c r="C19" i="25"/>
  <c r="B19" i="25" s="1"/>
  <c r="C18" i="25"/>
  <c r="B18" i="25" s="1"/>
  <c r="C17" i="25"/>
  <c r="B17" i="25" s="1"/>
  <c r="C16" i="25"/>
  <c r="B16" i="25" s="1"/>
  <c r="C15" i="25"/>
  <c r="B15" i="25" s="1"/>
  <c r="C14" i="25"/>
  <c r="B14" i="25" s="1"/>
  <c r="C13" i="25"/>
  <c r="B13" i="25" s="1"/>
  <c r="C12" i="25"/>
  <c r="B12" i="25" s="1"/>
  <c r="C11" i="25"/>
  <c r="B11" i="25" s="1"/>
  <c r="C10" i="25"/>
  <c r="B10" i="25" s="1"/>
  <c r="W63" i="14" l="1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8" i="14"/>
  <c r="W47" i="14"/>
  <c r="W46" i="14"/>
  <c r="W45" i="14"/>
  <c r="W44" i="14"/>
  <c r="W43" i="14"/>
  <c r="W42" i="14"/>
  <c r="W41" i="14"/>
  <c r="W40" i="14"/>
  <c r="W39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I39" i="14"/>
  <c r="J40" i="14"/>
  <c r="J39" i="14" s="1"/>
  <c r="I40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R43" i="14"/>
  <c r="R42" i="14"/>
  <c r="R41" i="14"/>
  <c r="R40" i="14"/>
  <c r="R39" i="14"/>
  <c r="P39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J48" i="14" l="1"/>
  <c r="I48" i="14"/>
  <c r="J44" i="14"/>
  <c r="I44" i="14"/>
  <c r="G44" i="14" s="1"/>
  <c r="F39" i="14"/>
  <c r="E39" i="14"/>
  <c r="F48" i="14"/>
  <c r="E48" i="14"/>
  <c r="F44" i="14"/>
  <c r="E44" i="14"/>
  <c r="C44" i="14" s="1"/>
  <c r="F40" i="14"/>
  <c r="E40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7" i="14"/>
  <c r="G46" i="14"/>
  <c r="G45" i="14"/>
  <c r="G43" i="14"/>
  <c r="G42" i="14"/>
  <c r="G41" i="14"/>
  <c r="C41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3" i="14"/>
  <c r="C42" i="14"/>
  <c r="L9" i="14"/>
  <c r="K9" i="14"/>
  <c r="Q9" i="14"/>
  <c r="T9" i="14"/>
  <c r="U9" i="14"/>
  <c r="X9" i="14"/>
  <c r="W9" i="14"/>
  <c r="V9" i="14"/>
  <c r="S9" i="14"/>
  <c r="P9" i="14"/>
  <c r="O9" i="14"/>
  <c r="N9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E28" i="14"/>
  <c r="E14" i="14"/>
  <c r="E13" i="14"/>
  <c r="E12" i="14"/>
  <c r="E11" i="14"/>
  <c r="E29" i="14"/>
  <c r="E27" i="14"/>
  <c r="E26" i="14"/>
  <c r="E25" i="14"/>
  <c r="E24" i="14"/>
  <c r="E23" i="14"/>
  <c r="E22" i="14"/>
  <c r="E21" i="14"/>
  <c r="E20" i="14"/>
  <c r="E19" i="14"/>
  <c r="E18" i="14"/>
  <c r="E16" i="14"/>
  <c r="E15" i="14"/>
  <c r="F13" i="14"/>
  <c r="F12" i="14"/>
  <c r="F11" i="14"/>
  <c r="F29" i="14"/>
  <c r="F28" i="14"/>
  <c r="F26" i="14"/>
  <c r="F19" i="14"/>
  <c r="F16" i="14"/>
  <c r="F15" i="14"/>
  <c r="F27" i="14"/>
  <c r="F25" i="14"/>
  <c r="F24" i="14"/>
  <c r="F23" i="14"/>
  <c r="F20" i="14"/>
  <c r="G31" i="14"/>
  <c r="G22" i="14"/>
  <c r="G19" i="14"/>
  <c r="G18" i="14"/>
  <c r="G17" i="14"/>
  <c r="G15" i="14"/>
  <c r="R12" i="14"/>
  <c r="R26" i="14"/>
  <c r="H28" i="14"/>
  <c r="H26" i="14"/>
  <c r="H14" i="14"/>
  <c r="I16" i="14"/>
  <c r="I9" i="14" s="1"/>
  <c r="J12" i="14"/>
  <c r="H12" i="14"/>
  <c r="G12" i="14"/>
  <c r="J26" i="14"/>
  <c r="G26" i="14"/>
  <c r="R27" i="14"/>
  <c r="J27" i="14"/>
  <c r="H27" i="14"/>
  <c r="G27" i="14"/>
  <c r="C39" i="14" l="1"/>
  <c r="C40" i="14"/>
  <c r="G48" i="14"/>
  <c r="G40" i="14"/>
  <c r="E9" i="14"/>
  <c r="F9" i="14"/>
  <c r="C26" i="14"/>
  <c r="C12" i="14"/>
  <c r="C27" i="14"/>
  <c r="G60" i="13"/>
  <c r="G56" i="13"/>
  <c r="F56" i="13"/>
  <c r="E56" i="13"/>
  <c r="F60" i="13"/>
  <c r="E60" i="13"/>
  <c r="A60" i="13"/>
  <c r="B60" i="13"/>
  <c r="B56" i="13"/>
  <c r="A56" i="13"/>
  <c r="F39" i="13" s="1"/>
  <c r="I35" i="13"/>
  <c r="G43" i="13"/>
  <c r="H43" i="13"/>
  <c r="I43" i="13"/>
  <c r="G39" i="13"/>
  <c r="I39" i="13"/>
  <c r="H39" i="13"/>
  <c r="G39" i="14" l="1"/>
  <c r="D19" i="13" l="1"/>
  <c r="C19" i="13" s="1"/>
  <c r="B19" i="13" s="1"/>
  <c r="E20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B12" i="13"/>
  <c r="D11" i="13"/>
  <c r="C11" i="13" s="1"/>
  <c r="C10" i="13"/>
  <c r="F14" i="17" l="1"/>
  <c r="F21" i="17"/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19" i="17"/>
  <c r="F18" i="17"/>
  <c r="F17" i="17"/>
  <c r="F16" i="17"/>
  <c r="F15" i="17"/>
  <c r="L14" i="17"/>
  <c r="J14" i="17"/>
  <c r="H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R31" i="14" l="1"/>
  <c r="J31" i="14"/>
  <c r="D31" i="14"/>
  <c r="C31" i="14" s="1"/>
  <c r="R30" i="14"/>
  <c r="J30" i="14"/>
  <c r="D30" i="14"/>
  <c r="D9" i="14" s="1"/>
  <c r="R29" i="14"/>
  <c r="J29" i="14"/>
  <c r="H29" i="14"/>
  <c r="G29" i="14"/>
  <c r="R28" i="14"/>
  <c r="J28" i="14"/>
  <c r="R25" i="14"/>
  <c r="J25" i="14"/>
  <c r="H25" i="14"/>
  <c r="G25" i="14"/>
  <c r="R24" i="14"/>
  <c r="J24" i="14"/>
  <c r="H24" i="14"/>
  <c r="G24" i="14"/>
  <c r="R23" i="14"/>
  <c r="J23" i="14"/>
  <c r="H23" i="14"/>
  <c r="G23" i="14"/>
  <c r="R22" i="14"/>
  <c r="J22" i="14"/>
  <c r="R21" i="14"/>
  <c r="J21" i="14"/>
  <c r="G21" i="14"/>
  <c r="R20" i="14"/>
  <c r="J20" i="14"/>
  <c r="H20" i="14"/>
  <c r="G20" i="14"/>
  <c r="R19" i="14"/>
  <c r="J19" i="14"/>
  <c r="H19" i="14"/>
  <c r="R18" i="14"/>
  <c r="J18" i="14"/>
  <c r="R17" i="14"/>
  <c r="J17" i="14"/>
  <c r="R16" i="14"/>
  <c r="J16" i="14"/>
  <c r="H16" i="14"/>
  <c r="G16" i="14"/>
  <c r="R15" i="14"/>
  <c r="J15" i="14"/>
  <c r="H15" i="14"/>
  <c r="R14" i="14"/>
  <c r="J14" i="14"/>
  <c r="R13" i="14"/>
  <c r="J13" i="14"/>
  <c r="H13" i="14"/>
  <c r="G13" i="14"/>
  <c r="R11" i="14"/>
  <c r="J11" i="14"/>
  <c r="H11" i="14"/>
  <c r="G11" i="14"/>
  <c r="R9" i="14" l="1"/>
  <c r="G9" i="14"/>
  <c r="H9" i="14"/>
  <c r="J9" i="14"/>
  <c r="C16" i="14"/>
  <c r="C17" i="14"/>
  <c r="C18" i="14"/>
  <c r="C28" i="14"/>
  <c r="C22" i="14"/>
  <c r="C30" i="14"/>
  <c r="C20" i="14"/>
  <c r="C24" i="14"/>
  <c r="C25" i="14"/>
  <c r="C11" i="14"/>
  <c r="C13" i="14"/>
  <c r="C14" i="14"/>
  <c r="C21" i="14"/>
  <c r="C15" i="14"/>
  <c r="C23" i="14"/>
  <c r="C19" i="14"/>
  <c r="C29" i="14"/>
  <c r="C9" i="14" l="1"/>
  <c r="F20" i="13" l="1"/>
  <c r="G20" i="13"/>
  <c r="H20" i="13"/>
  <c r="I20" i="13"/>
  <c r="J20" i="13"/>
  <c r="D22" i="13"/>
  <c r="C22" i="13" s="1"/>
  <c r="B22" i="13" s="1"/>
  <c r="D23" i="13"/>
  <c r="C23" i="13" s="1"/>
  <c r="B23" i="13" s="1"/>
  <c r="G36" i="13"/>
  <c r="G35" i="13" s="1"/>
  <c r="H36" i="13"/>
  <c r="I36" i="13"/>
  <c r="G37" i="13"/>
  <c r="H37" i="13"/>
  <c r="F40" i="13"/>
  <c r="E40" i="13" s="1"/>
  <c r="F41" i="13"/>
  <c r="E41" i="13" s="1"/>
  <c r="F44" i="13"/>
  <c r="E44" i="13" s="1"/>
  <c r="F45" i="13"/>
  <c r="E45" i="13" s="1"/>
  <c r="A53" i="13"/>
  <c r="B53" i="13"/>
  <c r="D53" i="13"/>
  <c r="D52" i="13" s="1"/>
  <c r="E53" i="13"/>
  <c r="F53" i="13"/>
  <c r="F52" i="13" s="1"/>
  <c r="G53" i="13"/>
  <c r="A54" i="13"/>
  <c r="B54" i="13"/>
  <c r="D54" i="13"/>
  <c r="E54" i="13"/>
  <c r="G54" i="13"/>
  <c r="D56" i="13"/>
  <c r="C57" i="13"/>
  <c r="C58" i="13"/>
  <c r="D60" i="13"/>
  <c r="C61" i="13"/>
  <c r="C62" i="13"/>
  <c r="C45" i="13" l="1"/>
  <c r="C44" i="13"/>
  <c r="E52" i="13"/>
  <c r="C53" i="13"/>
  <c r="G52" i="13"/>
  <c r="C54" i="13"/>
  <c r="C41" i="13"/>
  <c r="C40" i="13"/>
  <c r="B52" i="13"/>
  <c r="F43" i="13"/>
  <c r="E43" i="13" s="1"/>
  <c r="F37" i="13"/>
  <c r="E37" i="13" s="1"/>
  <c r="H35" i="13"/>
  <c r="E39" i="13"/>
  <c r="D20" i="13"/>
  <c r="C20" i="13" s="1"/>
  <c r="B20" i="13" s="1"/>
  <c r="C60" i="13"/>
  <c r="A52" i="13"/>
  <c r="F35" i="13" s="1"/>
  <c r="F36" i="13"/>
  <c r="E36" i="13" s="1"/>
  <c r="C56" i="13"/>
  <c r="C52" i="13" l="1"/>
  <c r="C36" i="13"/>
  <c r="E35" i="13"/>
  <c r="C35" i="13" s="1"/>
  <c r="C37" i="13"/>
  <c r="C43" i="13"/>
  <c r="C39" i="13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<sst xmlns="http://schemas.openxmlformats.org/spreadsheetml/2006/main" count="1145" uniqueCount="313">
  <si>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</si>
  <si>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</si>
  <si>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</si>
  <si>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10　人　口</t>
    <rPh sb="3" eb="4">
      <t>ニン</t>
    </rPh>
    <rPh sb="5" eb="6">
      <t>クチ</t>
    </rPh>
    <phoneticPr fontId="3"/>
  </si>
  <si>
    <t>（1）転　入</t>
    <rPh sb="3" eb="4">
      <t>テン</t>
    </rPh>
    <rPh sb="5" eb="6">
      <t>ニュウ</t>
    </rPh>
    <phoneticPr fontId="6"/>
  </si>
  <si>
    <t>年</t>
    <rPh sb="0" eb="1">
      <t>ネン</t>
    </rPh>
    <phoneticPr fontId="6"/>
  </si>
  <si>
    <t>県</t>
    <rPh sb="0" eb="1">
      <t>ケン</t>
    </rPh>
    <phoneticPr fontId="6"/>
  </si>
  <si>
    <t>内</t>
    <rPh sb="0" eb="1">
      <t>ナイ</t>
    </rPh>
    <phoneticPr fontId="6"/>
  </si>
  <si>
    <t>県計</t>
    <rPh sb="0" eb="2">
      <t>ケンケイ</t>
    </rPh>
    <phoneticPr fontId="6"/>
  </si>
  <si>
    <t>盛岡市</t>
    <rPh sb="0" eb="3">
      <t>モリオカシ</t>
    </rPh>
    <phoneticPr fontId="6"/>
  </si>
  <si>
    <t>宮古市</t>
    <rPh sb="0" eb="3">
      <t>ミヤコシ</t>
    </rPh>
    <phoneticPr fontId="6"/>
  </si>
  <si>
    <t>大船渡市</t>
    <rPh sb="0" eb="4">
      <t>オオフナトシ</t>
    </rPh>
    <phoneticPr fontId="6"/>
  </si>
  <si>
    <t>奥州市</t>
    <rPh sb="0" eb="2">
      <t>オウシュウ</t>
    </rPh>
    <rPh sb="2" eb="3">
      <t>シ</t>
    </rPh>
    <phoneticPr fontId="6"/>
  </si>
  <si>
    <t>花巻市</t>
    <rPh sb="0" eb="3">
      <t>ハナマキシ</t>
    </rPh>
    <phoneticPr fontId="6"/>
  </si>
  <si>
    <t>北上市</t>
    <rPh sb="0" eb="3">
      <t>キタカミシ</t>
    </rPh>
    <phoneticPr fontId="6"/>
  </si>
  <si>
    <t>久慈市</t>
    <rPh sb="0" eb="3">
      <t>クジシ</t>
    </rPh>
    <phoneticPr fontId="6"/>
  </si>
  <si>
    <t>遠野市</t>
    <rPh sb="0" eb="3">
      <t>トオノシ</t>
    </rPh>
    <phoneticPr fontId="6"/>
  </si>
  <si>
    <t>一関市</t>
    <rPh sb="0" eb="3">
      <t>イチノセキシ</t>
    </rPh>
    <phoneticPr fontId="6"/>
  </si>
  <si>
    <t>釜石市</t>
    <rPh sb="0" eb="3">
      <t>カマイシシ</t>
    </rPh>
    <phoneticPr fontId="6"/>
  </si>
  <si>
    <t>江刺市</t>
    <rPh sb="0" eb="3">
      <t>エサシシ</t>
    </rPh>
    <phoneticPr fontId="6"/>
  </si>
  <si>
    <t>二戸市</t>
    <rPh sb="0" eb="3">
      <t>ニノヘシ</t>
    </rPh>
    <phoneticPr fontId="6"/>
  </si>
  <si>
    <t>八幡平市</t>
    <rPh sb="0" eb="3">
      <t>ハチマンタイ</t>
    </rPh>
    <rPh sb="3" eb="4">
      <t>シ</t>
    </rPh>
    <phoneticPr fontId="6"/>
  </si>
  <si>
    <t>滝沢村</t>
    <rPh sb="0" eb="3">
      <t>タキザワムラ</t>
    </rPh>
    <phoneticPr fontId="6"/>
  </si>
  <si>
    <t>金ヶ崎町</t>
    <rPh sb="0" eb="3">
      <t>カネガサキ</t>
    </rPh>
    <rPh sb="3" eb="4">
      <t>マチ</t>
    </rPh>
    <phoneticPr fontId="6"/>
  </si>
  <si>
    <t>大東町</t>
    <rPh sb="0" eb="2">
      <t>ダイトウ</t>
    </rPh>
    <rPh sb="2" eb="3">
      <t>マチ</t>
    </rPh>
    <phoneticPr fontId="6"/>
  </si>
  <si>
    <t>千厩町</t>
    <rPh sb="0" eb="3">
      <t>センマヤチョウ</t>
    </rPh>
    <phoneticPr fontId="6"/>
  </si>
  <si>
    <t>住田町</t>
    <rPh sb="0" eb="3">
      <t>スミタチョウ</t>
    </rPh>
    <phoneticPr fontId="6"/>
  </si>
  <si>
    <t>三陸町</t>
    <rPh sb="0" eb="3">
      <t>サンリクチョウ</t>
    </rPh>
    <phoneticPr fontId="6"/>
  </si>
  <si>
    <t>大槌町</t>
    <rPh sb="0" eb="2">
      <t>オオツチ</t>
    </rPh>
    <rPh sb="2" eb="3">
      <t>マチ</t>
    </rPh>
    <phoneticPr fontId="6"/>
  </si>
  <si>
    <t>山田町</t>
    <rPh sb="0" eb="3">
      <t>ヤマダマチ</t>
    </rPh>
    <phoneticPr fontId="6"/>
  </si>
  <si>
    <t>岩泉町</t>
    <rPh sb="0" eb="2">
      <t>イワイズミ</t>
    </rPh>
    <rPh sb="2" eb="3">
      <t>マチ</t>
    </rPh>
    <phoneticPr fontId="6"/>
  </si>
  <si>
    <t>その他
県内</t>
    <rPh sb="2" eb="3">
      <t>タ</t>
    </rPh>
    <rPh sb="4" eb="6">
      <t>ケンナイ</t>
    </rPh>
    <phoneticPr fontId="6"/>
  </si>
  <si>
    <t>平　2</t>
    <rPh sb="0" eb="1">
      <t>ヒラ</t>
    </rPh>
    <phoneticPr fontId="6"/>
  </si>
  <si>
    <t>-</t>
    <phoneticPr fontId="6"/>
  </si>
  <si>
    <t>外</t>
    <rPh sb="0" eb="1">
      <t>ガイ</t>
    </rPh>
    <phoneticPr fontId="6"/>
  </si>
  <si>
    <t>県外計</t>
    <rPh sb="0" eb="2">
      <t>ケンガイ</t>
    </rPh>
    <rPh sb="2" eb="3">
      <t>ケイ</t>
    </rPh>
    <phoneticPr fontId="6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</si>
  <si>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</si>
  <si>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</si>
  <si>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</si>
  <si>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</si>
  <si>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</si>
  <si>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</si>
  <si>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3">
      <t>イバラキケン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</si>
  <si>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</si>
  <si>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</si>
  <si>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</si>
  <si>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</si>
  <si>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</si>
  <si>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</si>
  <si>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</si>
  <si>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</si>
  <si>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</si>
  <si>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</si>
  <si>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</si>
  <si>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</si>
  <si>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</si>
  <si>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</si>
  <si>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その他</t>
    <rPh sb="2" eb="3">
      <t>タ</t>
    </rPh>
    <phoneticPr fontId="6"/>
  </si>
  <si>
    <t>国外</t>
    <rPh sb="0" eb="2">
      <t>コクガイ</t>
    </rPh>
    <phoneticPr fontId="6"/>
  </si>
  <si>
    <t>従前の
住所なし</t>
    <rPh sb="0" eb="2">
      <t>ジュウゼン</t>
    </rPh>
    <rPh sb="4" eb="6">
      <t>ジュウショ</t>
    </rPh>
    <phoneticPr fontId="6"/>
  </si>
  <si>
    <t>（2）転　出</t>
    <rPh sb="3" eb="4">
      <t>テン</t>
    </rPh>
    <rPh sb="5" eb="6">
      <t>デ</t>
    </rPh>
    <phoneticPr fontId="6"/>
  </si>
  <si>
    <t>転出先
不明</t>
    <rPh sb="0" eb="2">
      <t>テンシュツ</t>
    </rPh>
    <rPh sb="2" eb="3">
      <t>サキ</t>
    </rPh>
    <rPh sb="4" eb="6">
      <t>フメイ</t>
    </rPh>
    <phoneticPr fontId="6"/>
  </si>
  <si>
    <t>総数</t>
    <rPh sb="0" eb="1">
      <t>フサ</t>
    </rPh>
    <rPh sb="1" eb="2">
      <t>カズ</t>
    </rPh>
    <phoneticPr fontId="6"/>
  </si>
  <si>
    <t>15～64歳</t>
    <rPh sb="5" eb="6">
      <t>サイ</t>
    </rPh>
    <phoneticPr fontId="6"/>
  </si>
  <si>
    <t>世帯</t>
    <rPh sb="0" eb="2">
      <t>セタイ</t>
    </rPh>
    <phoneticPr fontId="3"/>
  </si>
  <si>
    <t>65歳以上</t>
    <rPh sb="2" eb="3">
      <t>サイ</t>
    </rPh>
    <rPh sb="3" eb="4">
      <t>イ</t>
    </rPh>
    <rPh sb="4" eb="5">
      <t>ウエ</t>
    </rPh>
    <phoneticPr fontId="6"/>
  </si>
  <si>
    <t>総    数</t>
    <rPh sb="0" eb="1">
      <t>フサ</t>
    </rPh>
    <rPh sb="5" eb="6">
      <t>カズ</t>
    </rPh>
    <phoneticPr fontId="6"/>
  </si>
  <si>
    <t>その他</t>
    <rPh sb="2" eb="3">
      <t>タ</t>
    </rPh>
    <phoneticPr fontId="3"/>
  </si>
  <si>
    <t>通学</t>
    <rPh sb="0" eb="2">
      <t>ツウガク</t>
    </rPh>
    <phoneticPr fontId="3"/>
  </si>
  <si>
    <t>家事</t>
    <rPh sb="0" eb="2">
      <t>カジ</t>
    </rPh>
    <phoneticPr fontId="3"/>
  </si>
  <si>
    <t>失業者</t>
    <rPh sb="0" eb="3">
      <t>シツギョウシャ</t>
    </rPh>
    <phoneticPr fontId="3"/>
  </si>
  <si>
    <t>休業者</t>
    <rPh sb="0" eb="1">
      <t>キュウ</t>
    </rPh>
    <rPh sb="1" eb="2">
      <t>ギョウ</t>
    </rPh>
    <rPh sb="2" eb="3">
      <t>シャ</t>
    </rPh>
    <phoneticPr fontId="6"/>
  </si>
  <si>
    <t>区分</t>
    <rPh sb="0" eb="2">
      <t>クブン</t>
    </rPh>
    <phoneticPr fontId="3"/>
  </si>
  <si>
    <t>う　ち</t>
    <phoneticPr fontId="3"/>
  </si>
  <si>
    <t>うち</t>
    <phoneticPr fontId="3"/>
  </si>
  <si>
    <t>非労働力人口</t>
  </si>
  <si>
    <t>完　全</t>
    <rPh sb="0" eb="1">
      <t>カン</t>
    </rPh>
    <rPh sb="2" eb="3">
      <t>ゼン</t>
    </rPh>
    <phoneticPr fontId="6"/>
  </si>
  <si>
    <t>65　歳　以　上</t>
    <rPh sb="3" eb="4">
      <t>サイ</t>
    </rPh>
    <rPh sb="5" eb="6">
      <t>イ</t>
    </rPh>
    <rPh sb="7" eb="8">
      <t>ウエ</t>
    </rPh>
    <phoneticPr fontId="6"/>
  </si>
  <si>
    <t>15　～　64　歳</t>
    <rPh sb="8" eb="9">
      <t>サイ</t>
    </rPh>
    <phoneticPr fontId="6"/>
  </si>
  <si>
    <t xml:space="preserve">通学のかた
</t>
    <rPh sb="0" eb="2">
      <t>ツウガク</t>
    </rPh>
    <phoneticPr fontId="6"/>
  </si>
  <si>
    <t>家事のほか</t>
    <rPh sb="0" eb="2">
      <t>カジ</t>
    </rPh>
    <phoneticPr fontId="3"/>
  </si>
  <si>
    <t>主に仕事</t>
    <rPh sb="0" eb="1">
      <t>オモ</t>
    </rPh>
    <rPh sb="2" eb="4">
      <t>シゴト</t>
    </rPh>
    <phoneticPr fontId="6"/>
  </si>
  <si>
    <t>就業者</t>
    <rPh sb="0" eb="1">
      <t>シュウ</t>
    </rPh>
    <rPh sb="1" eb="2">
      <t>ギョウ</t>
    </rPh>
    <rPh sb="2" eb="3">
      <t>シャ</t>
    </rPh>
    <phoneticPr fontId="6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</si>
  <si>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6"/>
  </si>
  <si>
    <t>総　　　　数</t>
    <rPh sb="0" eb="1">
      <t>フサ</t>
    </rPh>
    <rPh sb="5" eb="6">
      <t>カズ</t>
    </rPh>
    <phoneticPr fontId="6"/>
  </si>
  <si>
    <t>区　　　　分</t>
    <rPh sb="0" eb="1">
      <t>ク</t>
    </rPh>
    <rPh sb="5" eb="6">
      <t>ブン</t>
    </rPh>
    <phoneticPr fontId="6"/>
  </si>
  <si>
    <t>　　　　（注）労働状態不詳を含むため総数と内訳が一致しない年がある。</t>
    <rPh sb="5" eb="6">
      <t>チュウ</t>
    </rPh>
    <rPh sb="7" eb="13">
      <t>ロウドウジョウタイフショウ</t>
    </rPh>
    <rPh sb="14" eb="15">
      <t>フク</t>
    </rPh>
    <rPh sb="18" eb="20">
      <t>ソウスウ</t>
    </rPh>
    <rPh sb="21" eb="23">
      <t>ウチワケ</t>
    </rPh>
    <rPh sb="24" eb="26">
      <t>イッチ</t>
    </rPh>
    <rPh sb="29" eb="30">
      <t>トシ</t>
    </rPh>
    <phoneticPr fontId="6"/>
  </si>
  <si>
    <t>完  全
失業者</t>
    <rPh sb="0" eb="1">
      <t>カン</t>
    </rPh>
    <rPh sb="3" eb="4">
      <t>ゼン</t>
    </rPh>
    <rPh sb="5" eb="7">
      <t>シツギョウ</t>
    </rPh>
    <rPh sb="7" eb="8">
      <t>シャ</t>
    </rPh>
    <phoneticPr fontId="6"/>
  </si>
  <si>
    <t>労働力
総　数</t>
    <rPh sb="0" eb="3">
      <t>ロウドウリョク</t>
    </rPh>
    <rPh sb="4" eb="5">
      <t>フサ</t>
    </rPh>
    <rPh sb="6" eb="7">
      <t>カズ</t>
    </rPh>
    <phoneticPr fontId="6"/>
  </si>
  <si>
    <t>非労働力</t>
    <rPh sb="0" eb="1">
      <t>ヒ</t>
    </rPh>
    <rPh sb="1" eb="4">
      <t>ロウドウリョク</t>
    </rPh>
    <phoneticPr fontId="6"/>
  </si>
  <si>
    <t>労働力</t>
    <rPh sb="0" eb="1">
      <t>ロウ</t>
    </rPh>
    <rPh sb="1" eb="2">
      <t>ハタラキ</t>
    </rPh>
    <rPh sb="2" eb="3">
      <t>チカラ</t>
    </rPh>
    <phoneticPr fontId="6"/>
  </si>
  <si>
    <r>
      <t xml:space="preserve">年　次
</t>
    </r>
    <r>
      <rPr>
        <sz val="9"/>
        <rFont val="ＭＳ 明朝"/>
        <family val="1"/>
        <charset val="128"/>
      </rPr>
      <t>（男女別）</t>
    </r>
    <rPh sb="0" eb="1">
      <t>トシ</t>
    </rPh>
    <rPh sb="2" eb="3">
      <t>ツギ</t>
    </rPh>
    <rPh sb="5" eb="7">
      <t>ダンジョ</t>
    </rPh>
    <rPh sb="7" eb="8">
      <t>ベツ</t>
    </rPh>
    <phoneticPr fontId="6"/>
  </si>
  <si>
    <t>22 人　口</t>
    <rPh sb="3" eb="4">
      <t>ニン</t>
    </rPh>
    <rPh sb="5" eb="6">
      <t>クチ</t>
    </rPh>
    <phoneticPr fontId="6"/>
  </si>
  <si>
    <t>人　口　23</t>
    <rPh sb="0" eb="1">
      <t>ヒト</t>
    </rPh>
    <rPh sb="2" eb="3">
      <t>クチ</t>
    </rPh>
    <phoneticPr fontId="6"/>
  </si>
  <si>
    <t>産業（大分類）</t>
    <rPh sb="0" eb="1">
      <t>サン</t>
    </rPh>
    <rPh sb="1" eb="2">
      <t>ギョウ</t>
    </rPh>
    <rPh sb="3" eb="4">
      <t>ダイ</t>
    </rPh>
    <rPh sb="4" eb="5">
      <t>ブン</t>
    </rPh>
    <rPh sb="5" eb="6">
      <t>タグイ</t>
    </rPh>
    <phoneticPr fontId="6"/>
  </si>
  <si>
    <t>雇用者</t>
    <rPh sb="0" eb="1">
      <t>ヤトイ</t>
    </rPh>
    <rPh sb="1" eb="2">
      <t>ヨウ</t>
    </rPh>
    <rPh sb="2" eb="3">
      <t>シャ</t>
    </rPh>
    <phoneticPr fontId="6"/>
  </si>
  <si>
    <t>役員</t>
    <rPh sb="0" eb="1">
      <t>エキ</t>
    </rPh>
    <rPh sb="1" eb="2">
      <t>イン</t>
    </rPh>
    <phoneticPr fontId="6"/>
  </si>
  <si>
    <t>雇人の</t>
    <rPh sb="0" eb="1">
      <t>ヤトイ</t>
    </rPh>
    <rPh sb="1" eb="2">
      <t>ニン</t>
    </rPh>
    <phoneticPr fontId="3"/>
  </si>
  <si>
    <t>家　族</t>
    <rPh sb="0" eb="1">
      <t>イエ</t>
    </rPh>
    <rPh sb="2" eb="3">
      <t>ゾク</t>
    </rPh>
    <phoneticPr fontId="3"/>
  </si>
  <si>
    <t>家　庭</t>
    <rPh sb="0" eb="1">
      <t>イエ</t>
    </rPh>
    <rPh sb="2" eb="3">
      <t>ニワ</t>
    </rPh>
    <phoneticPr fontId="3"/>
  </si>
  <si>
    <t>ある業主</t>
    <rPh sb="2" eb="3">
      <t>ギョウ</t>
    </rPh>
    <rPh sb="3" eb="4">
      <t>シュ</t>
    </rPh>
    <phoneticPr fontId="6"/>
  </si>
  <si>
    <t>ない業主</t>
    <rPh sb="2" eb="3">
      <t>ギョウ</t>
    </rPh>
    <rPh sb="3" eb="4">
      <t>シュ</t>
    </rPh>
    <phoneticPr fontId="6"/>
  </si>
  <si>
    <t>従業者</t>
    <rPh sb="0" eb="1">
      <t>ジュウ</t>
    </rPh>
    <rPh sb="1" eb="2">
      <t>ギョウ</t>
    </rPh>
    <rPh sb="2" eb="3">
      <t>シャ</t>
    </rPh>
    <phoneticPr fontId="6"/>
  </si>
  <si>
    <t>内職者</t>
    <rPh sb="0" eb="1">
      <t>ウチ</t>
    </rPh>
    <rPh sb="1" eb="2">
      <t>ショク</t>
    </rPh>
    <rPh sb="2" eb="3">
      <t>シャ</t>
    </rPh>
    <phoneticPr fontId="6"/>
  </si>
  <si>
    <t>漁業</t>
    <rPh sb="0" eb="2">
      <t>ギョギョウ</t>
    </rPh>
    <phoneticPr fontId="6"/>
  </si>
  <si>
    <t>鉱業</t>
    <rPh sb="0" eb="2">
      <t>コウギョウ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</si>
  <si>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</si>
  <si>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</si>
  <si>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</si>
  <si>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</si>
  <si>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複合サービス事業</t>
    <rPh sb="0" eb="2">
      <t>フクゴウ</t>
    </rPh>
    <rPh sb="6" eb="7">
      <t>ジ</t>
    </rPh>
    <rPh sb="7" eb="8">
      <t>ギョウ</t>
    </rPh>
    <phoneticPr fontId="6"/>
  </si>
  <si>
    <t>ｻｰﾋﾞｽ業（他に分類されないもの）</t>
    <rPh sb="5" eb="6">
      <t>ギョウ</t>
    </rPh>
    <rPh sb="7" eb="8">
      <t>タ</t>
    </rPh>
    <rPh sb="9" eb="11">
      <t>ブンルイ</t>
    </rPh>
    <phoneticPr fontId="6"/>
  </si>
  <si>
    <t>公務（他に分類されないもの）</t>
    <rPh sb="0" eb="2">
      <t>コウム</t>
    </rPh>
    <rPh sb="3" eb="4">
      <t>タ</t>
    </rPh>
    <rPh sb="5" eb="7">
      <t>ブンルイ</t>
    </rPh>
    <phoneticPr fontId="6"/>
  </si>
  <si>
    <t>分類不能の産業</t>
    <rPh sb="0" eb="2">
      <t>ブンルイ</t>
    </rPh>
    <rPh sb="2" eb="4">
      <t>フノウ</t>
    </rPh>
    <rPh sb="5" eb="7">
      <t>サンギョウ</t>
    </rPh>
    <phoneticPr fontId="6"/>
  </si>
  <si>
    <t>◆ 産業（大分類）別、15歳以上就業者数推移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スイイ</t>
    </rPh>
    <phoneticPr fontId="6"/>
  </si>
  <si>
    <t>◆ 産業（大分類）別、15歳以上就業者数割合推移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ワリアイ</t>
    </rPh>
    <rPh sb="22" eb="24">
      <t>スイイ</t>
    </rPh>
    <phoneticPr fontId="6"/>
  </si>
  <si>
    <t>各年10月1日現在（単位：％）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6"/>
  </si>
  <si>
    <t>平成22年</t>
    <rPh sb="0" eb="2">
      <t>ヘイセイ</t>
    </rPh>
    <rPh sb="4" eb="5">
      <t>ネン</t>
    </rPh>
    <phoneticPr fontId="6"/>
  </si>
  <si>
    <t>第1次産業</t>
    <rPh sb="0" eb="1">
      <t>ダイ</t>
    </rPh>
    <rPh sb="2" eb="3">
      <t>ジ</t>
    </rPh>
    <rPh sb="3" eb="5">
      <t>サンギョウ</t>
    </rPh>
    <phoneticPr fontId="6"/>
  </si>
  <si>
    <t>第2次産業</t>
    <rPh sb="0" eb="1">
      <t>ダイ</t>
    </rPh>
    <rPh sb="2" eb="3">
      <t>ジ</t>
    </rPh>
    <rPh sb="3" eb="5">
      <t>サンギョウ</t>
    </rPh>
    <phoneticPr fontId="6"/>
  </si>
  <si>
    <t>第3次産業</t>
    <rPh sb="0" eb="1">
      <t>ダイ</t>
    </rPh>
    <rPh sb="2" eb="3">
      <t>ジ</t>
    </rPh>
    <rPh sb="3" eb="5">
      <t>サンギョウ</t>
    </rPh>
    <phoneticPr fontId="6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</si>
  <si>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</si>
  <si>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</si>
  <si>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</si>
  <si>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通学者</t>
    <rPh sb="0" eb="3">
      <t>ツウガクシャ</t>
    </rPh>
    <phoneticPr fontId="3"/>
  </si>
  <si>
    <t>-</t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</si>
  <si>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</si>
  <si>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</si>
  <si>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28  人　口</t>
    <rPh sb="4" eb="5">
      <t>ニン</t>
    </rPh>
    <rPh sb="6" eb="7">
      <t>クチ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</si>
  <si>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</si>
  <si>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</si>
  <si>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</si>
  <si>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</si>
  <si>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</si>
  <si>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</si>
  <si>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</si>
  <si>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</si>
  <si>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</si>
  <si>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</si>
  <si>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県内</t>
    <rPh sb="0" eb="2">
      <t>ケンナイ</t>
    </rPh>
    <phoneticPr fontId="3"/>
  </si>
  <si>
    <t>大船渡市</t>
    <rPh sb="0" eb="4">
      <t>オオフナトシ</t>
    </rPh>
    <phoneticPr fontId="3"/>
  </si>
  <si>
    <t>一関市</t>
    <rPh sb="0" eb="3">
      <t>イチノセキシ</t>
    </rPh>
    <phoneticPr fontId="3"/>
  </si>
  <si>
    <t>釜石市</t>
    <rPh sb="0" eb="3">
      <t>カマイシシ</t>
    </rPh>
    <phoneticPr fontId="3"/>
  </si>
  <si>
    <t>住田町</t>
    <rPh sb="0" eb="3">
      <t>スミタチョウ</t>
    </rPh>
    <phoneticPr fontId="3"/>
  </si>
  <si>
    <t>その他の市町村</t>
    <rPh sb="2" eb="3">
      <t>タ</t>
    </rPh>
    <rPh sb="4" eb="7">
      <t>シチョウソン</t>
    </rPh>
    <phoneticPr fontId="3"/>
  </si>
  <si>
    <t>他県</t>
    <rPh sb="0" eb="2">
      <t>タケン</t>
    </rPh>
    <phoneticPr fontId="3"/>
  </si>
  <si>
    <t>宮城県</t>
    <rPh sb="0" eb="3">
      <t>ミヤギケン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</si>
  <si>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</si>
  <si>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</si>
  <si>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その他の都道府県</t>
    <rPh sb="2" eb="3">
      <t>タ</t>
    </rPh>
    <rPh sb="4" eb="8">
      <t>トドウフケン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</si>
  <si>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</si>
  <si>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</si>
  <si>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人口</t>
    <rPh sb="0" eb="2">
      <t>ジンコウ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</si>
  <si>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</si>
  <si>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</si>
  <si>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</si>
  <si>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</si>
  <si>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</si>
  <si>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</si>
  <si>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Ⅰ</t>
    <phoneticPr fontId="3"/>
  </si>
  <si>
    <t>市街化区域</t>
    <rPh sb="0" eb="3">
      <t>シガイカ</t>
    </rPh>
    <rPh sb="3" eb="5">
      <t>クイキ</t>
    </rPh>
    <phoneticPr fontId="3"/>
  </si>
  <si>
    <t>-</t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</si>
  <si>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</si>
  <si>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</si>
  <si>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</si>
  <si>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</si>
  <si>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</si>
  <si>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Ⅲ</t>
    <phoneticPr fontId="3"/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</si>
  <si>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</si>
  <si>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</si>
  <si>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</si>
  <si>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</si>
  <si>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平成27年10月1日現在（単位：人）　</t>
    <phoneticPr fontId="3"/>
  </si>
  <si>
    <t>平成27年10月1日現在（単位：人）　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ヒト</t>
    </rPh>
    <phoneticPr fontId="6"/>
  </si>
  <si>
    <t>平成27年10月1日現在（単位：人）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ニン</t>
    </rPh>
    <phoneticPr fontId="6"/>
  </si>
  <si>
    <t>昭　40</t>
    <rPh sb="0" eb="1">
      <t>アキラ</t>
    </rPh>
    <phoneticPr fontId="6"/>
  </si>
  <si>
    <t>平成27年</t>
    <rPh sb="0" eb="2">
      <t>ヘイセイ</t>
    </rPh>
    <rPh sb="4" eb="5">
      <t>ネン</t>
    </rPh>
    <phoneticPr fontId="6"/>
  </si>
  <si>
    <t>平成27年10月1日現在（単位：人）</t>
    <phoneticPr fontId="3"/>
  </si>
  <si>
    <t>平成27年10月1日現在</t>
    <phoneticPr fontId="3"/>
  </si>
  <si>
    <t>　資料：市民課</t>
    <rPh sb="4" eb="6">
      <t>シミン</t>
    </rPh>
    <phoneticPr fontId="3"/>
  </si>
  <si>
    <t>-</t>
  </si>
  <si>
    <t>-</t>
    <phoneticPr fontId="3"/>
  </si>
  <si>
    <t>-</t>
    <phoneticPr fontId="3"/>
  </si>
  <si>
    <t>農業,林業</t>
    <rPh sb="0" eb="2">
      <t>ノウギョウ</t>
    </rPh>
    <rPh sb="3" eb="5">
      <t>リンギョウ</t>
    </rPh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</si>
  <si>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6"/>
  </si>
  <si>
    <t>卸売業，小売業</t>
    <rPh sb="0" eb="2">
      <t>オロシウリ</t>
    </rPh>
    <rPh sb="2" eb="3">
      <t>ギョウ</t>
    </rPh>
    <rPh sb="4" eb="7">
      <t>コウリギョウ</t>
    </rPh>
    <phoneticPr fontId="6"/>
  </si>
  <si>
    <t>金融業，保険業</t>
    <rPh sb="0" eb="2">
      <t>キンユウ</t>
    </rPh>
    <rPh sb="4" eb="7">
      <t>ホケンギョウ</t>
    </rPh>
    <phoneticPr fontId="6"/>
  </si>
  <si>
    <t>　うち農業</t>
    <rPh sb="3" eb="5">
      <t>ノウギョウ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</si>
  <si>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</si>
  <si>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生活関連サービス業，娯楽業</t>
    <phoneticPr fontId="3"/>
  </si>
  <si>
    <t>教育，学習支援業</t>
    <phoneticPr fontId="3"/>
  </si>
  <si>
    <t>-</t>
    <phoneticPr fontId="3"/>
  </si>
  <si>
    <t>-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</si>
  <si>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</si>
  <si>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</si>
  <si>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</si>
  <si>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</si>
  <si>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</si>
  <si>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</si>
  <si>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</si>
  <si>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学術研究，専門・技術サービス業</t>
    <phoneticPr fontId="3"/>
  </si>
  <si>
    <t>宿泊業，飲食サービス業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</si>
  <si>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</si>
  <si>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</si>
  <si>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</si>
  <si>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</si>
  <si>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医療，福祉</t>
    <phoneticPr fontId="3"/>
  </si>
  <si>
    <t>複合サービス事業</t>
    <phoneticPr fontId="3"/>
  </si>
  <si>
    <t>ｻｰﾋﾞｽ業（他に分類されないもの）</t>
    <phoneticPr fontId="3"/>
  </si>
  <si>
    <t>各年10月1日現在（単位：人）</t>
    <phoneticPr fontId="3"/>
  </si>
  <si>
    <t>　　　　う　　ち　　農　　業</t>
    <phoneticPr fontId="3"/>
  </si>
  <si>
    <t>-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</si>
  <si>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</si>
  <si>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</si>
  <si>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</si>
  <si>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</si>
  <si>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</si>
  <si>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従業地・通学地による　　　　　　　常住市区町村</t>
    <phoneticPr fontId="3"/>
  </si>
  <si>
    <t>各年10月1日現在（単位：人）　</t>
    <phoneticPr fontId="3"/>
  </si>
  <si>
    <t>…</t>
    <phoneticPr fontId="6"/>
  </si>
  <si>
    <t>※手数え</t>
    <rPh sb="1" eb="2">
      <t>テ</t>
    </rPh>
    <rPh sb="2" eb="3">
      <t>カゾ</t>
    </rPh>
    <phoneticPr fontId="3"/>
  </si>
  <si>
    <t>◆ 産業（大分類）、従業上の地位、男女別15歳以上就業者数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7" eb="19">
      <t>ダンジョ</t>
    </rPh>
    <rPh sb="19" eb="20">
      <t>ベツ</t>
    </rPh>
    <rPh sb="22" eb="25">
      <t>サイイジョウ</t>
    </rPh>
    <rPh sb="25" eb="28">
      <t>シュウギョウシャ</t>
    </rPh>
    <rPh sb="28" eb="29">
      <t>スウ</t>
    </rPh>
    <phoneticPr fontId="6"/>
  </si>
  <si>
    <t>◆ 労働力状態、15歳以上人口推移</t>
    <rPh sb="2" eb="5">
      <t>ロウドウリョク</t>
    </rPh>
    <rPh sb="5" eb="7">
      <t>ジョウタイ</t>
    </rPh>
    <rPh sb="10" eb="13">
      <t>サイイジョウ</t>
    </rPh>
    <rPh sb="13" eb="15">
      <t>ジンコウ</t>
    </rPh>
    <rPh sb="15" eb="17">
      <t>スイイ</t>
    </rPh>
    <phoneticPr fontId="6"/>
  </si>
  <si>
    <t>◆ 労働力状態、年齢、男女別15歳以上人口</t>
    <rPh sb="2" eb="5">
      <t>ロウドウリョク</t>
    </rPh>
    <rPh sb="5" eb="7">
      <t>ジョウタイ</t>
    </rPh>
    <rPh sb="8" eb="10">
      <t>ネンレイ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6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</si>
  <si>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6"/>
  </si>
  <si>
    <t>人　口　11</t>
    <phoneticPr fontId="3"/>
  </si>
  <si>
    <t xml:space="preserve">24　人　口  </t>
    <rPh sb="3" eb="4">
      <t>ニン</t>
    </rPh>
    <rPh sb="5" eb="6">
      <t>クチ</t>
    </rPh>
    <phoneticPr fontId="3"/>
  </si>
  <si>
    <t>◆ 産業（大分類）、年齢別、男女別15歳以上就業者数</t>
    <rPh sb="2" eb="4">
      <t>サンギョウ</t>
    </rPh>
    <rPh sb="5" eb="8">
      <t>ダイブンルイ</t>
    </rPh>
    <rPh sb="10" eb="12">
      <t>ネンレイ</t>
    </rPh>
    <rPh sb="12" eb="13">
      <t>ベツ</t>
    </rPh>
    <rPh sb="14" eb="16">
      <t>ダンジョ</t>
    </rPh>
    <rPh sb="16" eb="17">
      <t>ベツ</t>
    </rPh>
    <rPh sb="19" eb="22">
      <t>サイイジョウ</t>
    </rPh>
    <rPh sb="22" eb="25">
      <t>シュウギョウシャ</t>
    </rPh>
    <rPh sb="25" eb="26">
      <t>スウ</t>
    </rPh>
    <phoneticPr fontId="6"/>
  </si>
  <si>
    <t>平成27年10月1日現在（単位：人）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ニン</t>
    </rPh>
    <phoneticPr fontId="3"/>
  </si>
  <si>
    <t>男女別  　　年齢別</t>
    <rPh sb="0" eb="2">
      <t>ダンジョ</t>
    </rPh>
    <rPh sb="2" eb="3">
      <t>ベツ</t>
    </rPh>
    <rPh sb="7" eb="9">
      <t>ネンレイ</t>
    </rPh>
    <rPh sb="9" eb="10">
      <t>ベツ</t>
    </rPh>
    <phoneticPr fontId="3"/>
  </si>
  <si>
    <t>産業分類</t>
    <rPh sb="0" eb="2">
      <t>サンギョウ</t>
    </rPh>
    <rPh sb="2" eb="4">
      <t>ブンルイ</t>
    </rPh>
    <phoneticPr fontId="3"/>
  </si>
  <si>
    <t>男女別　　年齢別</t>
    <rPh sb="0" eb="2">
      <t>ダンジョ</t>
    </rPh>
    <rPh sb="2" eb="3">
      <t>ベツ</t>
    </rPh>
    <rPh sb="5" eb="7">
      <t>ネンレイ</t>
    </rPh>
    <rPh sb="7" eb="8">
      <t>ベツ</t>
    </rPh>
    <phoneticPr fontId="3"/>
  </si>
  <si>
    <t>農業・林業</t>
    <phoneticPr fontId="3"/>
  </si>
  <si>
    <t xml:space="preserve">
うち農業</t>
    <phoneticPr fontId="3"/>
  </si>
  <si>
    <t>漁業</t>
    <phoneticPr fontId="3"/>
  </si>
  <si>
    <t>鉱業</t>
    <phoneticPr fontId="3"/>
  </si>
  <si>
    <t>建設業</t>
    <phoneticPr fontId="3"/>
  </si>
  <si>
    <t>製造業</t>
    <phoneticPr fontId="3"/>
  </si>
  <si>
    <t>電気・ガス・水道業</t>
    <phoneticPr fontId="3"/>
  </si>
  <si>
    <t>公務（他に分類されないもの）</t>
    <phoneticPr fontId="3"/>
  </si>
  <si>
    <t>分類不能の産業</t>
    <phoneticPr fontId="3"/>
  </si>
  <si>
    <t>15～19歳</t>
    <rPh sb="5" eb="6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</si>
  <si>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</si>
  <si>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</si>
  <si>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</si>
  <si>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</si>
  <si>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</si>
  <si>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</si>
  <si>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</si>
  <si>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</si>
  <si>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</si>
  <si>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</si>
  <si>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</si>
  <si>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</si>
  <si>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</si>
  <si>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</si>
  <si>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</si>
  <si>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</si>
  <si>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</si>
  <si>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</si>
  <si>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</si>
  <si>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</si>
  <si>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</si>
  <si>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</si>
  <si>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</si>
  <si>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</si>
  <si>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</si>
  <si>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</si>
  <si>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</si>
  <si>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</si>
  <si>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26  人　口</t>
    <rPh sb="4" eb="5">
      <t>ヒト</t>
    </rPh>
    <rPh sb="6" eb="7">
      <t>クチ</t>
    </rPh>
    <phoneticPr fontId="3"/>
  </si>
  <si>
    <t>◆ 職業（大分類）、男女別15歳以上就業者数</t>
    <rPh sb="2" eb="4">
      <t>ショクギョウ</t>
    </rPh>
    <rPh sb="5" eb="8">
      <t>ダイブンルイ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3"/>
  </si>
  <si>
    <t>平成27年10月1日現在（単位：人）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ヒト</t>
    </rPh>
    <phoneticPr fontId="3"/>
  </si>
  <si>
    <t>コミュニティ別</t>
    <rPh sb="6" eb="7">
      <t>ベツ</t>
    </rPh>
    <phoneticPr fontId="3"/>
  </si>
  <si>
    <t>矢作町</t>
    <rPh sb="0" eb="3">
      <t>ヤハギチョウ</t>
    </rPh>
    <phoneticPr fontId="3"/>
  </si>
  <si>
    <t>横田町</t>
    <phoneticPr fontId="3"/>
  </si>
  <si>
    <t>竹駒町</t>
    <rPh sb="0" eb="3">
      <t>タケコマチョウ</t>
    </rPh>
    <phoneticPr fontId="3"/>
  </si>
  <si>
    <t>気仙町</t>
    <rPh sb="0" eb="3">
      <t>ケセンチョウ</t>
    </rPh>
    <phoneticPr fontId="3"/>
  </si>
  <si>
    <t>高田町</t>
    <rPh sb="0" eb="3">
      <t>タカタチョウ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</si>
  <si>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</si>
  <si>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</si>
  <si>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広田町</t>
    <rPh sb="0" eb="2">
      <t>ヒロタ</t>
    </rPh>
    <rPh sb="2" eb="3">
      <t>チョウ</t>
    </rPh>
    <phoneticPr fontId="3"/>
  </si>
  <si>
    <t>総　　　数</t>
    <rPh sb="0" eb="1">
      <t>ソウ</t>
    </rPh>
    <rPh sb="4" eb="5">
      <t>スウ</t>
    </rPh>
    <phoneticPr fontId="3"/>
  </si>
  <si>
    <t>Ａ　管理的職業従事者</t>
    <phoneticPr fontId="3"/>
  </si>
  <si>
    <t>Ｂ　専門的･技術的職業従事者</t>
    <phoneticPr fontId="3"/>
  </si>
  <si>
    <t>Ｃ　事務従事者</t>
    <phoneticPr fontId="3"/>
  </si>
  <si>
    <t>Ｄ　販売従事者</t>
    <phoneticPr fontId="3"/>
  </si>
  <si>
    <t>Ｅ　サービス職業従事者</t>
    <phoneticPr fontId="3"/>
  </si>
  <si>
    <t>Ｆ　保安職業従事者</t>
    <phoneticPr fontId="3"/>
  </si>
  <si>
    <t>Ｇ　農林漁業従事者</t>
    <phoneticPr fontId="3"/>
  </si>
  <si>
    <t>Ｈ　生産工程従事者</t>
    <phoneticPr fontId="3"/>
  </si>
  <si>
    <t>Ｉ　輸送・機械運転従事者</t>
    <phoneticPr fontId="3"/>
  </si>
  <si>
    <t>Ｊ　建設・採掘従事者</t>
    <phoneticPr fontId="3"/>
  </si>
  <si>
    <t>Ｋ　運搬・清掃・包装等従事者</t>
    <phoneticPr fontId="3"/>
  </si>
  <si>
    <t>Ｌ　分類不能の職業</t>
    <phoneticPr fontId="3"/>
  </si>
  <si>
    <t>計</t>
    <rPh sb="0" eb="1">
      <t>ケイ</t>
    </rPh>
    <phoneticPr fontId="3"/>
  </si>
  <si>
    <t>Ａ　管理的職業従事者</t>
    <phoneticPr fontId="3"/>
  </si>
  <si>
    <t>Ｂ　専門的･技術的職業従事者</t>
    <phoneticPr fontId="3"/>
  </si>
  <si>
    <t>Ｃ　事務従事者</t>
    <phoneticPr fontId="3"/>
  </si>
  <si>
    <t>Ｄ　販売従事者</t>
    <phoneticPr fontId="3"/>
  </si>
  <si>
    <t>Ｅ　サービス職業従事者</t>
    <phoneticPr fontId="3"/>
  </si>
  <si>
    <t>Ｆ　保安職業従事者</t>
    <phoneticPr fontId="3"/>
  </si>
  <si>
    <t>Ｇ　農林漁業従事者</t>
    <phoneticPr fontId="3"/>
  </si>
  <si>
    <t>Ｈ　生産工程従事者</t>
    <phoneticPr fontId="3"/>
  </si>
  <si>
    <t>Ｉ　輸送・機械運転従事者</t>
    <phoneticPr fontId="3"/>
  </si>
  <si>
    <t>Ｊ　建設・採掘従事者</t>
    <phoneticPr fontId="3"/>
  </si>
  <si>
    <t>Ｋ　運搬・清掃・包装等従事者</t>
    <phoneticPr fontId="3"/>
  </si>
  <si>
    <t>Ｌ　分類不能の職業</t>
    <phoneticPr fontId="3"/>
  </si>
  <si>
    <t>-</t>
    <phoneticPr fontId="3"/>
  </si>
  <si>
    <t>人　口　21</t>
    <phoneticPr fontId="3"/>
  </si>
  <si>
    <t>仕事</t>
    <rPh sb="0" eb="1">
      <t>ツコウ</t>
    </rPh>
    <rPh sb="1" eb="2">
      <t>コト</t>
    </rPh>
    <phoneticPr fontId="6"/>
  </si>
  <si>
    <t>わら仕事</t>
    <rPh sb="2" eb="3">
      <t>ツコウ</t>
    </rPh>
    <rPh sb="3" eb="4">
      <t>コト</t>
    </rPh>
    <phoneticPr fontId="6"/>
  </si>
  <si>
    <t>人　口　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</si>
</sst>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"/>
  </numFmts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name val="ＭＳ Ｐゴシック"/>
      <family val="3"/>
      <charset val="128"/>
      <scheme val="major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7">
    <xf numFmtId="0" fontId="0" fillId="0" borderId="0" xfId="0"/>
    <xf numFmtId="0" fontId="2" fillId="0" borderId="0" xfId="1">
      <alignment vertical="center"/>
    </xf>
    <xf numFmtId="0" fontId="5" fillId="0" borderId="0" xfId="1" applyFont="1">
      <alignment vertical="center"/>
    </xf>
    <xf numFmtId="0" fontId="2" fillId="0" borderId="0" xfId="1" applyBorder="1">
      <alignment vertical="center"/>
    </xf>
    <xf numFmtId="176" fontId="7" fillId="0" borderId="7" xfId="1" applyNumberFormat="1" applyFont="1" applyBorder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7" fillId="0" borderId="0" xfId="1" applyFont="1" applyBorder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7" fillId="0" borderId="6" xfId="1" applyNumberFormat="1" applyFont="1" applyBorder="1">
      <alignment vertical="center"/>
    </xf>
    <xf numFmtId="176" fontId="7" fillId="0" borderId="6" xfId="1" applyNumberFormat="1" applyFont="1" applyBorder="1" applyAlignment="1">
      <alignment horizontal="right" vertical="center"/>
    </xf>
    <xf numFmtId="0" fontId="4" fillId="0" borderId="0" xfId="1" applyFont="1" applyBorder="1">
      <alignment vertical="center"/>
    </xf>
    <xf numFmtId="176" fontId="7" fillId="0" borderId="21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2" fillId="0" borderId="0" xfId="1" applyNumberFormat="1">
      <alignment vertical="center"/>
    </xf>
    <xf numFmtId="176" fontId="8" fillId="0" borderId="0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21" xfId="1" applyNumberFormat="1" applyFont="1" applyFill="1" applyBorder="1">
      <alignment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>
      <alignment vertical="center"/>
    </xf>
    <xf numFmtId="176" fontId="7" fillId="0" borderId="0" xfId="1" applyNumberFormat="1" applyFont="1" applyFill="1" applyBorder="1">
      <alignment vertical="center"/>
    </xf>
    <xf numFmtId="176" fontId="8" fillId="0" borderId="0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distributed" vertical="center" justifyLastLine="1"/>
    </xf>
    <xf numFmtId="176" fontId="7" fillId="0" borderId="16" xfId="1" applyNumberFormat="1" applyFont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6" xfId="1" applyFont="1" applyBorder="1" applyAlignment="1">
      <alignment horizontal="distributed" vertical="center"/>
    </xf>
    <xf numFmtId="0" fontId="12" fillId="0" borderId="0" xfId="1" applyFont="1">
      <alignment vertical="center"/>
    </xf>
    <xf numFmtId="0" fontId="7" fillId="0" borderId="0" xfId="1" applyFont="1" applyBorder="1" applyAlignment="1">
      <alignment vertical="center"/>
    </xf>
    <xf numFmtId="176" fontId="7" fillId="0" borderId="20" xfId="1" applyNumberFormat="1" applyFont="1" applyBorder="1" applyAlignment="1">
      <alignment horizontal="distributed" vertical="center" justifyLastLine="1"/>
    </xf>
    <xf numFmtId="0" fontId="13" fillId="0" borderId="0" xfId="1" applyFont="1">
      <alignment vertical="center"/>
    </xf>
    <xf numFmtId="0" fontId="7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176" fontId="5" fillId="0" borderId="0" xfId="1" applyNumberFormat="1" applyFont="1">
      <alignment vertical="center"/>
    </xf>
    <xf numFmtId="176" fontId="7" fillId="0" borderId="6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6" xfId="1" applyNumberFormat="1" applyFont="1" applyBorder="1">
      <alignment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7" fillId="0" borderId="25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vertical="center"/>
    </xf>
    <xf numFmtId="176" fontId="7" fillId="0" borderId="18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horizontal="distributed" vertical="center" wrapText="1" justifyLastLine="1"/>
    </xf>
    <xf numFmtId="176" fontId="7" fillId="0" borderId="12" xfId="1" applyNumberFormat="1" applyFont="1" applyBorder="1" applyAlignment="1">
      <alignment horizontal="distributed" vertical="center" justifyLastLine="1"/>
    </xf>
    <xf numFmtId="176" fontId="7" fillId="0" borderId="22" xfId="1" applyNumberFormat="1" applyFont="1" applyBorder="1" applyAlignment="1">
      <alignment horizontal="distributed" vertical="center" wrapText="1" justifyLastLine="1"/>
    </xf>
    <xf numFmtId="176" fontId="7" fillId="0" borderId="19" xfId="1" applyNumberFormat="1" applyFont="1" applyBorder="1" applyAlignment="1">
      <alignment vertical="center" justifyLastLine="1"/>
    </xf>
    <xf numFmtId="176" fontId="7" fillId="0" borderId="5" xfId="1" applyNumberFormat="1" applyFont="1" applyBorder="1" applyAlignment="1">
      <alignment vertical="center" justifyLastLine="1"/>
    </xf>
    <xf numFmtId="176" fontId="7" fillId="0" borderId="10" xfId="1" applyNumberFormat="1" applyFont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9" fillId="0" borderId="0" xfId="1" applyNumberFormat="1" applyFont="1" applyBorder="1" applyAlignment="1">
      <alignment horizontal="center" vertical="center" wrapText="1"/>
    </xf>
    <xf numFmtId="176" fontId="10" fillId="0" borderId="21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 indent="1"/>
    </xf>
    <xf numFmtId="176" fontId="8" fillId="0" borderId="16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distributed" vertical="center" justifyLastLine="1"/>
    </xf>
    <xf numFmtId="0" fontId="10" fillId="0" borderId="18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wrapText="1" justifyLastLine="1"/>
    </xf>
    <xf numFmtId="176" fontId="4" fillId="0" borderId="0" xfId="1" applyNumberFormat="1" applyFont="1" applyFill="1">
      <alignment vertical="center"/>
    </xf>
    <xf numFmtId="0" fontId="15" fillId="0" borderId="0" xfId="0" applyFont="1"/>
    <xf numFmtId="0" fontId="0" fillId="0" borderId="0" xfId="0" applyBorder="1"/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/>
    <xf numFmtId="0" fontId="15" fillId="0" borderId="21" xfId="0" applyFont="1" applyBorder="1" applyAlignment="1">
      <alignment horizontal="center"/>
    </xf>
    <xf numFmtId="0" fontId="15" fillId="0" borderId="6" xfId="0" applyFont="1" applyBorder="1"/>
    <xf numFmtId="0" fontId="15" fillId="0" borderId="7" xfId="0" applyFont="1" applyBorder="1"/>
    <xf numFmtId="0" fontId="15" fillId="0" borderId="0" xfId="0" applyFont="1" applyAlignment="1">
      <alignment horizontal="right"/>
    </xf>
    <xf numFmtId="0" fontId="17" fillId="0" borderId="0" xfId="0" applyFont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38" fontId="15" fillId="0" borderId="21" xfId="3" applyFont="1" applyBorder="1" applyAlignment="1"/>
    <xf numFmtId="38" fontId="15" fillId="0" borderId="0" xfId="3" applyFont="1" applyBorder="1" applyAlignment="1"/>
    <xf numFmtId="0" fontId="15" fillId="0" borderId="0" xfId="0" applyFont="1" applyAlignment="1">
      <alignment horizontal="distributed"/>
    </xf>
    <xf numFmtId="0" fontId="15" fillId="0" borderId="0" xfId="0" applyFont="1" applyBorder="1" applyAlignment="1">
      <alignment horizontal="distributed"/>
    </xf>
    <xf numFmtId="0" fontId="18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Fill="1"/>
    <xf numFmtId="38" fontId="15" fillId="0" borderId="21" xfId="3" applyFont="1" applyBorder="1" applyAlignment="1">
      <alignment horizontal="right"/>
    </xf>
    <xf numFmtId="38" fontId="15" fillId="0" borderId="0" xfId="3" applyFont="1" applyBorder="1" applyAlignment="1">
      <alignment horizontal="right"/>
    </xf>
    <xf numFmtId="38" fontId="15" fillId="0" borderId="0" xfId="3" applyFont="1" applyAlignment="1">
      <alignment horizontal="right"/>
    </xf>
    <xf numFmtId="0" fontId="19" fillId="0" borderId="0" xfId="0" applyFont="1"/>
    <xf numFmtId="0" fontId="15" fillId="0" borderId="0" xfId="0" applyFont="1" applyBorder="1" applyAlignment="1">
      <alignment horizontal="left"/>
    </xf>
    <xf numFmtId="0" fontId="15" fillId="0" borderId="24" xfId="0" applyFont="1" applyBorder="1"/>
    <xf numFmtId="0" fontId="15" fillId="0" borderId="22" xfId="0" applyFont="1" applyBorder="1" applyAlignment="1">
      <alignment horizontal="distributed" vertical="center" wrapText="1" justifyLastLine="1"/>
    </xf>
    <xf numFmtId="0" fontId="15" fillId="0" borderId="22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5" xfId="0" applyFont="1" applyBorder="1"/>
    <xf numFmtId="0" fontId="15" fillId="0" borderId="13" xfId="0" applyFont="1" applyBorder="1" applyAlignment="1">
      <alignment horizontal="distributed" vertical="center" wrapText="1" justifyLastLine="1"/>
    </xf>
    <xf numFmtId="0" fontId="15" fillId="0" borderId="13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38" fontId="16" fillId="2" borderId="21" xfId="3" applyFont="1" applyFill="1" applyBorder="1" applyAlignment="1"/>
    <xf numFmtId="38" fontId="16" fillId="2" borderId="0" xfId="3" applyFont="1" applyFill="1" applyBorder="1" applyAlignment="1"/>
    <xf numFmtId="38" fontId="16" fillId="0" borderId="21" xfId="3" applyFont="1" applyBorder="1" applyAlignment="1"/>
    <xf numFmtId="38" fontId="16" fillId="0" borderId="0" xfId="3" applyFont="1" applyAlignment="1"/>
    <xf numFmtId="38" fontId="16" fillId="0" borderId="21" xfId="3" applyFont="1" applyBorder="1" applyAlignment="1">
      <alignment horizontal="right"/>
    </xf>
    <xf numFmtId="38" fontId="16" fillId="0" borderId="0" xfId="3" applyFont="1" applyBorder="1" applyAlignment="1">
      <alignment horizontal="right"/>
    </xf>
    <xf numFmtId="38" fontId="16" fillId="3" borderId="0" xfId="3" applyFont="1" applyFill="1" applyAlignment="1"/>
    <xf numFmtId="38" fontId="16" fillId="2" borderId="0" xfId="3" applyFont="1" applyFill="1" applyAlignment="1"/>
    <xf numFmtId="38" fontId="16" fillId="0" borderId="0" xfId="3" applyFont="1" applyFill="1" applyAlignment="1"/>
    <xf numFmtId="0" fontId="4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0" fillId="0" borderId="8" xfId="1" applyFont="1" applyBorder="1" applyAlignment="1">
      <alignment horizontal="distributed" vertical="center"/>
    </xf>
    <xf numFmtId="0" fontId="7" fillId="0" borderId="6" xfId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/>
    </xf>
    <xf numFmtId="0" fontId="7" fillId="0" borderId="0" xfId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0" xfId="1" applyFont="1" applyBorder="1" applyAlignment="1">
      <alignment vertical="center" justifyLastLine="1"/>
    </xf>
    <xf numFmtId="0" fontId="8" fillId="0" borderId="0" xfId="1" applyFont="1" applyAlignment="1">
      <alignment horizontal="left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176" fontId="7" fillId="0" borderId="0" xfId="1" applyNumberFormat="1" applyFont="1" applyFill="1" applyAlignment="1">
      <alignment horizontal="center" vertical="center"/>
    </xf>
    <xf numFmtId="177" fontId="7" fillId="0" borderId="0" xfId="1" applyNumberFormat="1" applyFont="1" applyFill="1">
      <alignment vertical="center"/>
    </xf>
    <xf numFmtId="177" fontId="7" fillId="0" borderId="0" xfId="1" applyNumberFormat="1" applyFont="1" applyFill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15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/>
    <xf numFmtId="0" fontId="24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0" fillId="0" borderId="0" xfId="0" applyBorder="1" applyAlignment="1"/>
    <xf numFmtId="0" fontId="15" fillId="0" borderId="14" xfId="0" applyFont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 justifyLastLine="1"/>
    </xf>
    <xf numFmtId="0" fontId="15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5" fillId="0" borderId="16" xfId="0" applyFont="1" applyBorder="1"/>
    <xf numFmtId="0" fontId="15" fillId="0" borderId="16" xfId="0" applyFont="1" applyBorder="1" applyAlignment="1">
      <alignment horizontal="distributed" justifyLastLine="1"/>
    </xf>
    <xf numFmtId="0" fontId="15" fillId="0" borderId="0" xfId="0" applyFont="1" applyAlignment="1">
      <alignment horizontal="distributed" justifyLastLine="1"/>
    </xf>
    <xf numFmtId="0" fontId="15" fillId="0" borderId="21" xfId="0" applyFont="1" applyFill="1" applyBorder="1"/>
    <xf numFmtId="0" fontId="15" fillId="0" borderId="0" xfId="0" applyFont="1" applyFill="1" applyBorder="1"/>
    <xf numFmtId="0" fontId="15" fillId="0" borderId="21" xfId="0" applyFont="1" applyBorder="1" applyAlignment="1">
      <alignment horizontal="distributed" justifyLastLine="1"/>
    </xf>
    <xf numFmtId="0" fontId="15" fillId="0" borderId="21" xfId="0" applyFont="1" applyBorder="1"/>
    <xf numFmtId="0" fontId="15" fillId="0" borderId="0" xfId="0" applyFont="1" applyFill="1" applyAlignment="1">
      <alignment horizontal="center"/>
    </xf>
    <xf numFmtId="0" fontId="15" fillId="0" borderId="17" xfId="0" applyFont="1" applyBorder="1"/>
    <xf numFmtId="0" fontId="15" fillId="0" borderId="18" xfId="0" applyFont="1" applyFill="1" applyBorder="1"/>
    <xf numFmtId="0" fontId="15" fillId="0" borderId="20" xfId="0" applyFont="1" applyFill="1" applyBorder="1"/>
    <xf numFmtId="0" fontId="15" fillId="0" borderId="17" xfId="0" applyFont="1" applyFill="1" applyBorder="1"/>
    <xf numFmtId="0" fontId="15" fillId="0" borderId="18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7" xfId="0" applyFont="1" applyFill="1" applyBorder="1"/>
    <xf numFmtId="0" fontId="15" fillId="0" borderId="6" xfId="0" applyFont="1" applyFill="1" applyBorder="1"/>
    <xf numFmtId="0" fontId="29" fillId="0" borderId="0" xfId="0" applyFont="1"/>
    <xf numFmtId="0" fontId="0" fillId="0" borderId="6" xfId="0" applyBorder="1"/>
    <xf numFmtId="0" fontId="15" fillId="0" borderId="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justifyLastLine="1"/>
    </xf>
    <xf numFmtId="0" fontId="1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distributed" vertical="center" wrapText="1"/>
    </xf>
    <xf numFmtId="38" fontId="15" fillId="0" borderId="0" xfId="0" applyNumberFormat="1" applyFont="1" applyFill="1" applyBorder="1" applyAlignment="1">
      <alignment vertical="center"/>
    </xf>
    <xf numFmtId="38" fontId="15" fillId="0" borderId="0" xfId="0" applyNumberFormat="1" applyFont="1" applyFill="1" applyBorder="1" applyAlignment="1">
      <alignment vertical="center" justifyLastLine="1"/>
    </xf>
    <xf numFmtId="0" fontId="15" fillId="0" borderId="20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/>
    </xf>
    <xf numFmtId="0" fontId="15" fillId="0" borderId="20" xfId="0" applyFont="1" applyFill="1" applyBorder="1" applyAlignment="1">
      <alignment vertical="center" justifyLastLine="1"/>
    </xf>
    <xf numFmtId="0" fontId="16" fillId="0" borderId="20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distributed"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38" fontId="15" fillId="0" borderId="0" xfId="3" applyFont="1" applyFill="1" applyBorder="1" applyAlignment="1"/>
    <xf numFmtId="38" fontId="15" fillId="0" borderId="0" xfId="3" applyFont="1" applyFill="1" applyBorder="1" applyAlignment="1">
      <alignment horizontal="right"/>
    </xf>
    <xf numFmtId="0" fontId="15" fillId="0" borderId="18" xfId="0" applyFont="1" applyFill="1" applyBorder="1" applyAlignment="1">
      <alignment vertical="center" wrapText="1"/>
    </xf>
    <xf numFmtId="0" fontId="15" fillId="0" borderId="26" xfId="0" applyFont="1" applyBorder="1"/>
    <xf numFmtId="0" fontId="15" fillId="0" borderId="6" xfId="0" applyFont="1" applyBorder="1" applyAlignment="1">
      <alignment horizontal="right"/>
    </xf>
    <xf numFmtId="0" fontId="15" fillId="0" borderId="0" xfId="0" applyFont="1" applyBorder="1" applyAlignment="1"/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21" xfId="1" applyNumberFormat="1" applyFont="1" applyBorder="1" applyAlignment="1">
      <alignment horizontal="distributed" vertical="center" justifyLastLine="1"/>
    </xf>
    <xf numFmtId="176" fontId="7" fillId="0" borderId="0" xfId="1" applyNumberFormat="1" applyFont="1" applyBorder="1" applyAlignment="1">
      <alignment horizontal="distributed" vertical="center" justifyLastLine="1"/>
    </xf>
    <xf numFmtId="176" fontId="7" fillId="0" borderId="0" xfId="1" applyNumberFormat="1" applyFont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distributed" vertical="center" justifyLastLine="1"/>
    </xf>
    <xf numFmtId="176" fontId="7" fillId="0" borderId="5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distributed" vertical="center" justifyLastLine="1"/>
    </xf>
    <xf numFmtId="176" fontId="4" fillId="0" borderId="24" xfId="1" applyNumberFormat="1" applyFont="1" applyBorder="1" applyAlignment="1">
      <alignment horizontal="distributed" vertical="center" justifyLastLine="1"/>
    </xf>
    <xf numFmtId="176" fontId="4" fillId="0" borderId="12" xfId="1" applyNumberFormat="1" applyFont="1" applyBorder="1" applyAlignment="1">
      <alignment horizontal="distributed" vertical="center" justifyLastLine="1"/>
    </xf>
    <xf numFmtId="176" fontId="4" fillId="0" borderId="9" xfId="1" applyNumberFormat="1" applyFont="1" applyBorder="1" applyAlignment="1">
      <alignment horizontal="center" vertical="center" wrapText="1"/>
    </xf>
    <xf numFmtId="176" fontId="4" fillId="0" borderId="22" xfId="1" applyNumberFormat="1" applyFont="1" applyBorder="1" applyAlignment="1">
      <alignment horizontal="distributed" vertical="center" justifyLastLine="1"/>
    </xf>
    <xf numFmtId="176" fontId="4" fillId="0" borderId="13" xfId="1" applyNumberFormat="1" applyFont="1" applyBorder="1" applyAlignment="1">
      <alignment horizontal="distributed" vertical="center" justifyLastLine="1"/>
    </xf>
    <xf numFmtId="176" fontId="4" fillId="0" borderId="22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176" fontId="7" fillId="0" borderId="17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distributed" vertical="center" justifyLastLine="1"/>
    </xf>
    <xf numFmtId="176" fontId="4" fillId="0" borderId="9" xfId="1" applyNumberFormat="1" applyFont="1" applyBorder="1" applyAlignment="1">
      <alignment horizontal="distributed" vertical="center" justifyLastLine="1"/>
    </xf>
    <xf numFmtId="176" fontId="4" fillId="0" borderId="3" xfId="1" applyNumberFormat="1" applyFont="1" applyBorder="1" applyAlignment="1">
      <alignment horizontal="distributed" vertical="center" justifyLastLine="1"/>
    </xf>
    <xf numFmtId="176" fontId="4" fillId="0" borderId="4" xfId="1" applyNumberFormat="1" applyFont="1" applyBorder="1" applyAlignment="1">
      <alignment horizontal="distributed" vertical="center" justifyLastLine="1"/>
    </xf>
    <xf numFmtId="176" fontId="4" fillId="0" borderId="10" xfId="1" applyNumberFormat="1" applyFont="1" applyBorder="1" applyAlignment="1">
      <alignment horizontal="distributed" vertical="center" justifyLastLine="1"/>
    </xf>
    <xf numFmtId="176" fontId="7" fillId="0" borderId="12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distributed" vertical="center" justifyLastLine="1"/>
    </xf>
    <xf numFmtId="176" fontId="4" fillId="0" borderId="14" xfId="1" applyNumberFormat="1" applyFont="1" applyBorder="1" applyAlignment="1">
      <alignment horizontal="distributed" vertical="center" justifyLastLine="1"/>
    </xf>
    <xf numFmtId="176" fontId="7" fillId="0" borderId="14" xfId="1" applyNumberFormat="1" applyFont="1" applyBorder="1" applyAlignment="1">
      <alignment horizontal="distributed" vertical="center" justifyLastLine="1"/>
    </xf>
    <xf numFmtId="176" fontId="7" fillId="0" borderId="15" xfId="1" applyNumberFormat="1" applyFont="1" applyBorder="1" applyAlignment="1">
      <alignment horizontal="distributed" vertical="center" justifyLastLine="1"/>
    </xf>
    <xf numFmtId="178" fontId="7" fillId="0" borderId="21" xfId="4" applyNumberFormat="1" applyFont="1" applyFill="1" applyBorder="1">
      <alignment vertical="center"/>
    </xf>
    <xf numFmtId="178" fontId="7" fillId="0" borderId="0" xfId="4" applyNumberFormat="1" applyFont="1" applyFill="1">
      <alignment vertical="center"/>
    </xf>
    <xf numFmtId="177" fontId="7" fillId="0" borderId="0" xfId="1" applyNumberFormat="1" applyFont="1" applyFill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8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center"/>
    </xf>
    <xf numFmtId="0" fontId="7" fillId="0" borderId="16" xfId="1" applyFont="1" applyBorder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horizontal="distributed" vertical="center"/>
    </xf>
    <xf numFmtId="176" fontId="7" fillId="0" borderId="0" xfId="1" applyNumberFormat="1" applyFont="1" applyFill="1" applyAlignment="1">
      <alignment horizontal="right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176" fontId="7" fillId="0" borderId="0" xfId="1" applyNumberFormat="1" applyFont="1" applyFill="1" applyAlignment="1"/>
    <xf numFmtId="0" fontId="7" fillId="0" borderId="23" xfId="1" applyFont="1" applyBorder="1" applyAlignment="1">
      <alignment horizontal="distributed" vertical="center" justifyLastLine="1"/>
    </xf>
    <xf numFmtId="0" fontId="11" fillId="0" borderId="0" xfId="1" applyFont="1" applyBorder="1" applyAlignment="1">
      <alignment horizontal="distributed" vertical="center" wrapText="1"/>
    </xf>
    <xf numFmtId="0" fontId="11" fillId="0" borderId="8" xfId="1" applyFont="1" applyBorder="1" applyAlignment="1">
      <alignment horizontal="distributed" vertical="center" wrapText="1"/>
    </xf>
    <xf numFmtId="0" fontId="11" fillId="0" borderId="0" xfId="1" applyFont="1" applyFill="1" applyBorder="1" applyAlignment="1">
      <alignment horizontal="distributed" vertical="center" wrapText="1"/>
    </xf>
    <xf numFmtId="0" fontId="11" fillId="0" borderId="8" xfId="1" applyFont="1" applyFill="1" applyBorder="1" applyAlignment="1">
      <alignment horizontal="distributed" vertical="center" wrapText="1"/>
    </xf>
    <xf numFmtId="0" fontId="7" fillId="0" borderId="3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15" xfId="1" applyFont="1" applyBorder="1" applyAlignment="1">
      <alignment horizontal="center" vertical="center" justifyLastLine="1"/>
    </xf>
    <xf numFmtId="0" fontId="7" fillId="0" borderId="12" xfId="1" applyFont="1" applyBorder="1" applyAlignment="1">
      <alignment horizontal="center" vertical="center" justifyLastLine="1"/>
    </xf>
    <xf numFmtId="0" fontId="9" fillId="0" borderId="0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vertical="center" shrinkToFit="1"/>
    </xf>
    <xf numFmtId="0" fontId="7" fillId="0" borderId="8" xfId="1" applyFont="1" applyFill="1" applyBorder="1" applyAlignment="1">
      <alignment vertical="center" shrinkToFit="1"/>
    </xf>
    <xf numFmtId="0" fontId="11" fillId="0" borderId="8" xfId="1" applyFont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8" xfId="1" applyFont="1" applyFill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 wrapText="1" justifyLastLine="1"/>
    </xf>
    <xf numFmtId="0" fontId="15" fillId="0" borderId="17" xfId="0" applyFont="1" applyBorder="1" applyAlignment="1">
      <alignment horizontal="distributed" vertical="center" wrapText="1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justifyLastLine="1"/>
    </xf>
    <xf numFmtId="0" fontId="15" fillId="0" borderId="4" xfId="0" applyFont="1" applyBorder="1" applyAlignment="1">
      <alignment horizontal="distributed" justifyLastLine="1"/>
    </xf>
    <xf numFmtId="0" fontId="15" fillId="0" borderId="10" xfId="0" applyFont="1" applyBorder="1" applyAlignment="1">
      <alignment horizontal="distributed" justifyLastLine="1"/>
    </xf>
    <xf numFmtId="0" fontId="15" fillId="0" borderId="5" xfId="0" applyFont="1" applyBorder="1" applyAlignment="1">
      <alignment horizontal="distributed" vertical="center" wrapText="1" justifyLastLine="1"/>
    </xf>
    <xf numFmtId="0" fontId="15" fillId="0" borderId="18" xfId="0" applyFont="1" applyBorder="1" applyAlignment="1">
      <alignment horizontal="distributed" vertical="center" wrapText="1" justifyLastLine="1"/>
    </xf>
    <xf numFmtId="0" fontId="15" fillId="0" borderId="8" xfId="0" applyFont="1" applyFill="1" applyBorder="1" applyAlignment="1">
      <alignment horizontal="center" vertical="center" textRotation="255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15" fillId="0" borderId="21" xfId="0" applyFont="1" applyFill="1" applyBorder="1" applyAlignment="1">
      <alignment horizontal="left" shrinkToFit="1"/>
    </xf>
    <xf numFmtId="0" fontId="15" fillId="0" borderId="0" xfId="0" applyFont="1" applyFill="1" applyBorder="1" applyAlignment="1">
      <alignment horizontal="left" shrinkToFit="1"/>
    </xf>
    <xf numFmtId="0" fontId="15" fillId="0" borderId="8" xfId="0" applyFont="1" applyFill="1" applyBorder="1" applyAlignment="1">
      <alignment horizontal="left" shrinkToFi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justifyLastLine="1"/>
    </xf>
    <xf numFmtId="0" fontId="15" fillId="0" borderId="13" xfId="0" applyFont="1" applyBorder="1" applyAlignment="1">
      <alignment horizontal="center" vertical="center" justifyLastLine="1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horizontal="distributed"/>
    </xf>
    <xf numFmtId="0" fontId="30" fillId="0" borderId="8" xfId="0" applyFont="1" applyBorder="1" applyAlignment="1">
      <alignment horizontal="distributed"/>
    </xf>
    <xf numFmtId="0" fontId="15" fillId="0" borderId="19" xfId="0" applyFont="1" applyFill="1" applyBorder="1" applyAlignment="1">
      <alignment horizontal="distributed" vertical="center" wrapText="1"/>
    </xf>
    <xf numFmtId="0" fontId="15" fillId="0" borderId="1" xfId="0" applyFont="1" applyFill="1" applyBorder="1" applyAlignment="1">
      <alignment horizontal="distributed" vertical="center" wrapText="1"/>
    </xf>
    <xf numFmtId="0" fontId="15" fillId="0" borderId="20" xfId="0" applyFont="1" applyFill="1" applyBorder="1" applyAlignment="1">
      <alignment horizontal="distributed" vertical="center" wrapText="1"/>
    </xf>
    <xf numFmtId="0" fontId="15" fillId="0" borderId="17" xfId="0" applyFont="1" applyFill="1" applyBorder="1" applyAlignment="1">
      <alignment horizontal="distributed" vertical="center" wrapText="1"/>
    </xf>
    <xf numFmtId="0" fontId="15" fillId="0" borderId="1" xfId="0" applyFont="1" applyBorder="1" applyAlignment="1">
      <alignment horizontal="center" vertical="center" wrapText="1" justifyLastLine="1"/>
    </xf>
    <xf numFmtId="0" fontId="15" fillId="0" borderId="17" xfId="0" applyFont="1" applyBorder="1" applyAlignment="1">
      <alignment horizontal="center" vertical="center" wrapText="1" justifyLastLine="1"/>
    </xf>
    <xf numFmtId="0" fontId="15" fillId="0" borderId="2" xfId="0" applyFont="1" applyBorder="1" applyAlignment="1">
      <alignment horizontal="center" vertical="center" wrapText="1" justifyLastLine="1"/>
    </xf>
    <xf numFmtId="0" fontId="15" fillId="0" borderId="13" xfId="0" applyFont="1" applyBorder="1" applyAlignment="1">
      <alignment horizontal="center" vertical="center" wrapText="1" justifyLastLine="1"/>
    </xf>
    <xf numFmtId="0" fontId="15" fillId="0" borderId="0" xfId="0" applyFont="1" applyAlignment="1">
      <alignment horizontal="left"/>
    </xf>
    <xf numFmtId="0" fontId="15" fillId="0" borderId="19" xfId="0" applyFont="1" applyBorder="1" applyAlignment="1">
      <alignment horizontal="distributed" vertical="center" wrapText="1" justifyLastLine="1"/>
    </xf>
    <xf numFmtId="0" fontId="15" fillId="0" borderId="20" xfId="0" applyFont="1" applyBorder="1" applyAlignment="1">
      <alignment horizontal="distributed" vertical="center" wrapText="1" justifyLastLine="1"/>
    </xf>
    <xf numFmtId="0" fontId="15" fillId="0" borderId="19" xfId="0" applyFont="1" applyBorder="1" applyAlignment="1">
      <alignment horizontal="distributed" vertical="center" justifyLastLine="1"/>
    </xf>
    <xf numFmtId="0" fontId="15" fillId="0" borderId="20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justifyLastLine="1"/>
    </xf>
    <xf numFmtId="0" fontId="15" fillId="0" borderId="19" xfId="0" applyFont="1" applyBorder="1" applyAlignment="1">
      <alignment horizontal="distributed" justifyLastLine="1"/>
    </xf>
    <xf numFmtId="0" fontId="15" fillId="0" borderId="18" xfId="0" applyFont="1" applyBorder="1" applyAlignment="1">
      <alignment horizontal="distributed" justifyLastLine="1"/>
    </xf>
    <xf numFmtId="0" fontId="15" fillId="0" borderId="20" xfId="0" applyFont="1" applyBorder="1" applyAlignment="1">
      <alignment horizontal="distributed" justifyLastLine="1"/>
    </xf>
    <xf numFmtId="0" fontId="15" fillId="0" borderId="0" xfId="0" applyFont="1" applyAlignment="1">
      <alignment horizontal="distributed"/>
    </xf>
    <xf numFmtId="0" fontId="15" fillId="0" borderId="8" xfId="0" applyFont="1" applyBorder="1" applyAlignment="1">
      <alignment horizontal="distributed"/>
    </xf>
    <xf numFmtId="38" fontId="15" fillId="2" borderId="21" xfId="3" applyFont="1" applyFill="1" applyBorder="1" applyAlignment="1">
      <alignment horizontal="right"/>
    </xf>
    <xf numFmtId="38" fontId="15" fillId="2" borderId="0" xfId="3" applyFont="1" applyFill="1" applyBorder="1" applyAlignment="1">
      <alignment horizontal="right"/>
    </xf>
    <xf numFmtId="0" fontId="15" fillId="0" borderId="0" xfId="0" applyFont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38" fontId="15" fillId="2" borderId="0" xfId="3" applyFont="1" applyFill="1" applyAlignment="1">
      <alignment horizontal="right"/>
    </xf>
    <xf numFmtId="38" fontId="15" fillId="3" borderId="0" xfId="3" applyFont="1" applyFill="1" applyAlignment="1">
      <alignment horizontal="right"/>
    </xf>
    <xf numFmtId="0" fontId="15" fillId="4" borderId="0" xfId="0" applyFont="1" applyFill="1" applyBorder="1" applyAlignment="1">
      <alignment horizontal="distributed"/>
    </xf>
    <xf numFmtId="0" fontId="15" fillId="4" borderId="8" xfId="0" applyFont="1" applyFill="1" applyBorder="1" applyAlignment="1">
      <alignment horizontal="distributed"/>
    </xf>
    <xf numFmtId="38" fontId="15" fillId="3" borderId="0" xfId="3" applyFont="1" applyFill="1" applyBorder="1" applyAlignment="1">
      <alignment horizontal="right"/>
    </xf>
    <xf numFmtId="0" fontId="15" fillId="0" borderId="0" xfId="0" applyFont="1" applyBorder="1" applyAlignment="1">
      <alignment horizontal="distributed" vertical="center" wrapText="1" justifyLastLine="1"/>
    </xf>
    <xf numFmtId="0" fontId="15" fillId="0" borderId="8" xfId="0" applyFont="1" applyBorder="1" applyAlignment="1">
      <alignment horizontal="distributed" vertical="center" wrapText="1" justifyLastLine="1"/>
    </xf>
    <xf numFmtId="0" fontId="15" fillId="0" borderId="16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justifyLastLine="1"/>
    </xf>
    <xf numFmtId="0" fontId="15" fillId="0" borderId="8" xfId="0" applyFont="1" applyBorder="1" applyAlignment="1">
      <alignment horizontal="distributed" justifyLastLine="1"/>
    </xf>
    <xf numFmtId="176" fontId="10" fillId="0" borderId="13" xfId="1" applyNumberFormat="1" applyFont="1" applyBorder="1" applyAlignment="1">
      <alignment horizontal="distributed" vertical="center" wrapText="1"/>
    </xf>
    <xf numFmtId="176" fontId="10" fillId="0" borderId="18" xfId="1" applyNumberFormat="1" applyFont="1" applyBorder="1" applyAlignment="1">
      <alignment horizontal="center" vertical="center" wrapText="1"/>
    </xf>
    <xf numFmtId="176" fontId="10" fillId="0" borderId="13" xfId="1" applyNumberFormat="1" applyFont="1" applyBorder="1" applyAlignment="1">
      <alignment horizontal="distributed" vertical="center" wrapText="1" justifyLastLine="1"/>
    </xf>
    <xf numFmtId="176" fontId="10" fillId="0" borderId="18" xfId="1" applyNumberFormat="1" applyFont="1" applyBorder="1" applyAlignment="1">
      <alignment horizontal="distributed" vertical="center" wrapText="1" justifyLastLine="1"/>
    </xf>
    <xf numFmtId="0" fontId="10" fillId="0" borderId="16" xfId="1" applyFont="1" applyBorder="1" applyAlignment="1">
      <alignment horizontal="distributed" vertical="center" justifyLastLine="1"/>
    </xf>
  </cellXfs>
  <cellStyles count="5">
    <cellStyle name="パーセント" xfId="4" builtinId="5"/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Normal="100" zoomScaleSheetLayoutView="100" workbookViewId="0">
      <selection activeCell="F4" sqref="F4"/>
    </sheetView>
  </sheetViews>
  <sheetFormatPr defaultRowHeight="12"/>
  <cols>
    <col min="1" max="2" width="9" style="7"/>
    <col min="3" max="13" width="6.25" style="7" customWidth="1"/>
    <col min="14" max="14" width="5" style="7" customWidth="1"/>
    <col min="15" max="27" width="6.25" style="7" customWidth="1"/>
    <col min="28" max="16384" width="9" style="7"/>
  </cols>
  <sheetData>
    <row r="1" spans="1:28" ht="13.5">
      <c r="A1" s="6" t="s">
        <v>3</v>
      </c>
      <c r="Z1" s="134"/>
      <c r="AA1" s="152" t="s">
        <v>225</v>
      </c>
    </row>
    <row r="3" spans="1:28" s="8" customFormat="1" ht="14.25">
      <c r="A3" s="2" t="s">
        <v>224</v>
      </c>
    </row>
    <row r="4" spans="1:28" s="8" customFormat="1" ht="6" customHeight="1"/>
    <row r="5" spans="1:28" s="8" customFormat="1" ht="13.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134"/>
      <c r="X5" s="134"/>
      <c r="Y5" s="134"/>
      <c r="Z5" s="134"/>
      <c r="AA5" s="152" t="s">
        <v>218</v>
      </c>
    </row>
    <row r="6" spans="1:28" s="8" customFormat="1" ht="6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52"/>
      <c r="X6" s="152"/>
      <c r="Y6" s="152"/>
      <c r="Z6" s="152"/>
      <c r="AA6" s="152"/>
    </row>
    <row r="7" spans="1:28" ht="13.5" customHeight="1" thickTop="1">
      <c r="A7" s="216" t="s">
        <v>5</v>
      </c>
      <c r="B7" s="218" t="s">
        <v>0</v>
      </c>
      <c r="C7" s="220" t="s">
        <v>6</v>
      </c>
      <c r="D7" s="220"/>
      <c r="E7" s="220"/>
      <c r="F7" s="220"/>
      <c r="G7" s="220"/>
      <c r="H7" s="220"/>
      <c r="I7" s="220"/>
      <c r="J7" s="220"/>
      <c r="K7" s="220"/>
      <c r="L7" s="220"/>
      <c r="M7" s="221"/>
      <c r="N7" s="9"/>
      <c r="O7" s="216" t="s">
        <v>7</v>
      </c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1"/>
    </row>
    <row r="8" spans="1:28" s="12" customFormat="1" ht="21" customHeight="1">
      <c r="A8" s="217"/>
      <c r="B8" s="219"/>
      <c r="C8" s="130" t="s">
        <v>8</v>
      </c>
      <c r="D8" s="130" t="s">
        <v>9</v>
      </c>
      <c r="E8" s="130" t="s">
        <v>10</v>
      </c>
      <c r="F8" s="10" t="s">
        <v>11</v>
      </c>
      <c r="G8" s="130" t="s">
        <v>12</v>
      </c>
      <c r="H8" s="130" t="s">
        <v>13</v>
      </c>
      <c r="I8" s="130" t="s">
        <v>14</v>
      </c>
      <c r="J8" s="130" t="s">
        <v>15</v>
      </c>
      <c r="K8" s="130" t="s">
        <v>16</v>
      </c>
      <c r="L8" s="130" t="s">
        <v>17</v>
      </c>
      <c r="M8" s="154" t="s">
        <v>18</v>
      </c>
      <c r="N8" s="153"/>
      <c r="O8" s="151" t="s">
        <v>19</v>
      </c>
      <c r="P8" s="130" t="s">
        <v>20</v>
      </c>
      <c r="Q8" s="10" t="s">
        <v>21</v>
      </c>
      <c r="R8" s="130" t="s">
        <v>22</v>
      </c>
      <c r="S8" s="10" t="s">
        <v>23</v>
      </c>
      <c r="T8" s="130" t="s">
        <v>24</v>
      </c>
      <c r="U8" s="130" t="s">
        <v>25</v>
      </c>
      <c r="V8" s="130" t="s">
        <v>26</v>
      </c>
      <c r="W8" s="130" t="s">
        <v>27</v>
      </c>
      <c r="X8" s="130" t="s">
        <v>28</v>
      </c>
      <c r="Y8" s="130" t="s">
        <v>29</v>
      </c>
      <c r="Z8" s="130" t="s">
        <v>30</v>
      </c>
      <c r="AA8" s="11" t="s">
        <v>31</v>
      </c>
    </row>
    <row r="9" spans="1:28" s="12" customFormat="1" ht="6.75" customHeight="1">
      <c r="A9" s="153"/>
      <c r="B9" s="13"/>
      <c r="C9" s="153"/>
      <c r="D9" s="153"/>
      <c r="E9" s="153"/>
      <c r="F9" s="14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4"/>
      <c r="R9" s="153"/>
      <c r="S9" s="14"/>
      <c r="T9" s="153"/>
      <c r="U9" s="153"/>
      <c r="V9" s="153"/>
      <c r="W9" s="153"/>
      <c r="X9" s="153"/>
      <c r="Y9" s="153"/>
      <c r="Z9" s="153"/>
      <c r="AA9" s="15"/>
    </row>
    <row r="10" spans="1:28" s="17" customFormat="1" ht="13.5" customHeight="1">
      <c r="A10" s="16" t="s">
        <v>32</v>
      </c>
      <c r="B10" s="150">
        <f t="shared" ref="B10:B22" si="0">C10+B28</f>
        <v>670</v>
      </c>
      <c r="C10" s="150">
        <f>SUM(D10:AA10)</f>
        <v>240</v>
      </c>
      <c r="D10" s="150">
        <v>45</v>
      </c>
      <c r="E10" s="150">
        <v>13</v>
      </c>
      <c r="F10" s="150">
        <v>43</v>
      </c>
      <c r="G10" s="150">
        <v>4</v>
      </c>
      <c r="H10" s="150">
        <v>7</v>
      </c>
      <c r="I10" s="150">
        <v>14</v>
      </c>
      <c r="J10" s="150" t="s">
        <v>33</v>
      </c>
      <c r="K10" s="150">
        <v>2</v>
      </c>
      <c r="L10" s="150">
        <v>14</v>
      </c>
      <c r="M10" s="150">
        <v>17</v>
      </c>
      <c r="N10" s="150"/>
      <c r="O10" s="150" t="s">
        <v>33</v>
      </c>
      <c r="P10" s="150">
        <v>2</v>
      </c>
      <c r="Q10" s="150" t="s">
        <v>219</v>
      </c>
      <c r="R10" s="150">
        <v>7</v>
      </c>
      <c r="S10" s="150">
        <v>2</v>
      </c>
      <c r="T10" s="150">
        <v>2</v>
      </c>
      <c r="U10" s="150">
        <v>7</v>
      </c>
      <c r="V10" s="150">
        <v>19</v>
      </c>
      <c r="W10" s="150">
        <v>4</v>
      </c>
      <c r="X10" s="150">
        <v>1</v>
      </c>
      <c r="Y10" s="150">
        <v>1</v>
      </c>
      <c r="Z10" s="150" t="s">
        <v>33</v>
      </c>
      <c r="AA10" s="150">
        <v>36</v>
      </c>
    </row>
    <row r="11" spans="1:28" s="17" customFormat="1" ht="13.5" customHeight="1">
      <c r="A11" s="16">
        <v>7</v>
      </c>
      <c r="B11" s="150">
        <f t="shared" si="0"/>
        <v>731</v>
      </c>
      <c r="C11" s="150">
        <f t="shared" ref="C11:C22" si="1">SUM(D11:AA11)</f>
        <v>294</v>
      </c>
      <c r="D11" s="150">
        <v>68</v>
      </c>
      <c r="E11" s="150">
        <v>13</v>
      </c>
      <c r="F11" s="150">
        <v>64</v>
      </c>
      <c r="G11" s="150">
        <v>12</v>
      </c>
      <c r="H11" s="150">
        <v>10</v>
      </c>
      <c r="I11" s="150">
        <v>13</v>
      </c>
      <c r="J11" s="150">
        <v>7</v>
      </c>
      <c r="K11" s="150">
        <v>7</v>
      </c>
      <c r="L11" s="150">
        <v>24</v>
      </c>
      <c r="M11" s="150">
        <v>6</v>
      </c>
      <c r="N11" s="150"/>
      <c r="O11" s="150">
        <v>1</v>
      </c>
      <c r="P11" s="150">
        <v>13</v>
      </c>
      <c r="Q11" s="150" t="s">
        <v>219</v>
      </c>
      <c r="R11" s="150">
        <v>1</v>
      </c>
      <c r="S11" s="150">
        <v>1</v>
      </c>
      <c r="T11" s="150">
        <v>7</v>
      </c>
      <c r="U11" s="150">
        <v>4</v>
      </c>
      <c r="V11" s="150">
        <v>15</v>
      </c>
      <c r="W11" s="150">
        <v>4</v>
      </c>
      <c r="X11" s="150">
        <v>1</v>
      </c>
      <c r="Y11" s="150">
        <v>1</v>
      </c>
      <c r="Z11" s="150">
        <v>1</v>
      </c>
      <c r="AA11" s="150">
        <v>21</v>
      </c>
    </row>
    <row r="12" spans="1:28" s="17" customFormat="1" ht="13.5" customHeight="1">
      <c r="A12" s="16">
        <v>12</v>
      </c>
      <c r="B12" s="150">
        <f t="shared" si="0"/>
        <v>638</v>
      </c>
      <c r="C12" s="150">
        <f t="shared" si="1"/>
        <v>299</v>
      </c>
      <c r="D12" s="150">
        <v>56</v>
      </c>
      <c r="E12" s="150">
        <v>8</v>
      </c>
      <c r="F12" s="150">
        <v>74</v>
      </c>
      <c r="G12" s="150">
        <v>8</v>
      </c>
      <c r="H12" s="150">
        <v>16</v>
      </c>
      <c r="I12" s="150">
        <v>8</v>
      </c>
      <c r="J12" s="150">
        <v>11</v>
      </c>
      <c r="K12" s="150">
        <v>4</v>
      </c>
      <c r="L12" s="150">
        <v>12</v>
      </c>
      <c r="M12" s="150">
        <v>10</v>
      </c>
      <c r="N12" s="150"/>
      <c r="O12" s="150">
        <v>2</v>
      </c>
      <c r="P12" s="150" t="s">
        <v>33</v>
      </c>
      <c r="Q12" s="150" t="s">
        <v>219</v>
      </c>
      <c r="R12" s="150">
        <v>7</v>
      </c>
      <c r="S12" s="150" t="s">
        <v>33</v>
      </c>
      <c r="T12" s="150">
        <v>2</v>
      </c>
      <c r="U12" s="150">
        <v>7</v>
      </c>
      <c r="V12" s="150">
        <v>21</v>
      </c>
      <c r="W12" s="150">
        <v>9</v>
      </c>
      <c r="X12" s="150">
        <v>2</v>
      </c>
      <c r="Y12" s="150">
        <v>2</v>
      </c>
      <c r="Z12" s="150">
        <v>4</v>
      </c>
      <c r="AA12" s="150">
        <v>36</v>
      </c>
    </row>
    <row r="13" spans="1:28" s="17" customFormat="1" ht="13.5" customHeight="1">
      <c r="A13" s="16">
        <v>15</v>
      </c>
      <c r="B13" s="150">
        <f t="shared" si="0"/>
        <v>580</v>
      </c>
      <c r="C13" s="18">
        <f t="shared" si="1"/>
        <v>278</v>
      </c>
      <c r="D13" s="150">
        <v>40</v>
      </c>
      <c r="E13" s="150">
        <v>14</v>
      </c>
      <c r="F13" s="150">
        <v>87</v>
      </c>
      <c r="G13" s="150">
        <v>8</v>
      </c>
      <c r="H13" s="150">
        <v>10</v>
      </c>
      <c r="I13" s="150">
        <v>14</v>
      </c>
      <c r="J13" s="150">
        <v>1</v>
      </c>
      <c r="K13" s="150">
        <v>5</v>
      </c>
      <c r="L13" s="150">
        <v>15</v>
      </c>
      <c r="M13" s="150">
        <v>6</v>
      </c>
      <c r="N13" s="150"/>
      <c r="O13" s="150">
        <v>5</v>
      </c>
      <c r="P13" s="150">
        <v>4</v>
      </c>
      <c r="Q13" s="150" t="s">
        <v>219</v>
      </c>
      <c r="R13" s="150">
        <v>10</v>
      </c>
      <c r="S13" s="150">
        <v>5</v>
      </c>
      <c r="T13" s="150">
        <v>1</v>
      </c>
      <c r="U13" s="150">
        <v>14</v>
      </c>
      <c r="V13" s="150">
        <v>10</v>
      </c>
      <c r="W13" s="150" t="s">
        <v>219</v>
      </c>
      <c r="X13" s="150" t="s">
        <v>33</v>
      </c>
      <c r="Y13" s="150">
        <v>1</v>
      </c>
      <c r="Z13" s="150">
        <v>2</v>
      </c>
      <c r="AA13" s="150">
        <v>26</v>
      </c>
    </row>
    <row r="14" spans="1:28" s="17" customFormat="1" ht="13.5" customHeight="1">
      <c r="A14" s="16">
        <v>20</v>
      </c>
      <c r="B14" s="150">
        <f t="shared" si="0"/>
        <v>472</v>
      </c>
      <c r="C14" s="150">
        <f t="shared" si="1"/>
        <v>246</v>
      </c>
      <c r="D14" s="150">
        <v>47</v>
      </c>
      <c r="E14" s="150">
        <v>6</v>
      </c>
      <c r="F14" s="150">
        <v>81</v>
      </c>
      <c r="G14" s="150">
        <v>10</v>
      </c>
      <c r="H14" s="150">
        <v>17</v>
      </c>
      <c r="I14" s="150">
        <v>10</v>
      </c>
      <c r="J14" s="150">
        <v>2</v>
      </c>
      <c r="K14" s="150">
        <v>9</v>
      </c>
      <c r="L14" s="150">
        <v>18</v>
      </c>
      <c r="M14" s="150">
        <v>2</v>
      </c>
      <c r="N14" s="150"/>
      <c r="O14" s="150" t="s">
        <v>219</v>
      </c>
      <c r="P14" s="150">
        <v>4</v>
      </c>
      <c r="Q14" s="150" t="s">
        <v>33</v>
      </c>
      <c r="R14" s="150">
        <v>13</v>
      </c>
      <c r="S14" s="150">
        <v>2</v>
      </c>
      <c r="T14" s="150" t="s">
        <v>219</v>
      </c>
      <c r="U14" s="150" t="s">
        <v>219</v>
      </c>
      <c r="V14" s="150">
        <v>10</v>
      </c>
      <c r="W14" s="150" t="s">
        <v>219</v>
      </c>
      <c r="X14" s="150">
        <v>1</v>
      </c>
      <c r="Y14" s="150" t="s">
        <v>33</v>
      </c>
      <c r="Z14" s="150" t="s">
        <v>33</v>
      </c>
      <c r="AA14" s="150">
        <v>14</v>
      </c>
    </row>
    <row r="15" spans="1:28" s="17" customFormat="1" ht="13.5" customHeight="1">
      <c r="A15" s="16">
        <v>21</v>
      </c>
      <c r="B15" s="18">
        <f t="shared" si="0"/>
        <v>457</v>
      </c>
      <c r="C15" s="18">
        <f t="shared" si="1"/>
        <v>235</v>
      </c>
      <c r="D15" s="18">
        <v>45</v>
      </c>
      <c r="E15" s="18">
        <v>6</v>
      </c>
      <c r="F15" s="18">
        <v>75</v>
      </c>
      <c r="G15" s="18">
        <v>9</v>
      </c>
      <c r="H15" s="18">
        <v>17</v>
      </c>
      <c r="I15" s="18">
        <v>12</v>
      </c>
      <c r="J15" s="18" t="s">
        <v>125</v>
      </c>
      <c r="K15" s="18">
        <v>9</v>
      </c>
      <c r="L15" s="18">
        <v>15</v>
      </c>
      <c r="M15" s="18">
        <v>2</v>
      </c>
      <c r="N15" s="18"/>
      <c r="O15" s="18" t="s">
        <v>125</v>
      </c>
      <c r="P15" s="18">
        <v>4</v>
      </c>
      <c r="Q15" s="18" t="s">
        <v>125</v>
      </c>
      <c r="R15" s="18">
        <v>13</v>
      </c>
      <c r="S15" s="18">
        <v>2</v>
      </c>
      <c r="T15" s="18" t="s">
        <v>125</v>
      </c>
      <c r="U15" s="18" t="s">
        <v>125</v>
      </c>
      <c r="V15" s="18">
        <v>10</v>
      </c>
      <c r="W15" s="18" t="s">
        <v>125</v>
      </c>
      <c r="X15" s="18">
        <v>1</v>
      </c>
      <c r="Y15" s="18" t="s">
        <v>125</v>
      </c>
      <c r="Z15" s="18" t="s">
        <v>125</v>
      </c>
      <c r="AA15" s="18">
        <v>15</v>
      </c>
      <c r="AB15" s="144" t="s">
        <v>220</v>
      </c>
    </row>
    <row r="16" spans="1:28" s="17" customFormat="1" ht="13.5" customHeight="1">
      <c r="A16" s="16">
        <v>22</v>
      </c>
      <c r="B16" s="18">
        <f t="shared" si="0"/>
        <v>541</v>
      </c>
      <c r="C16" s="18">
        <f t="shared" si="1"/>
        <v>276</v>
      </c>
      <c r="D16" s="18">
        <v>61</v>
      </c>
      <c r="E16" s="18">
        <v>3</v>
      </c>
      <c r="F16" s="18">
        <v>83</v>
      </c>
      <c r="G16" s="18">
        <v>15</v>
      </c>
      <c r="H16" s="18">
        <v>12</v>
      </c>
      <c r="I16" s="18">
        <v>25</v>
      </c>
      <c r="J16" s="18">
        <v>1</v>
      </c>
      <c r="K16" s="18">
        <v>4</v>
      </c>
      <c r="L16" s="18">
        <v>14</v>
      </c>
      <c r="M16" s="18">
        <v>5</v>
      </c>
      <c r="N16" s="18"/>
      <c r="O16" s="18" t="s">
        <v>125</v>
      </c>
      <c r="P16" s="18">
        <v>4</v>
      </c>
      <c r="Q16" s="18" t="s">
        <v>125</v>
      </c>
      <c r="R16" s="18">
        <v>9</v>
      </c>
      <c r="S16" s="18">
        <v>5</v>
      </c>
      <c r="T16" s="18" t="s">
        <v>125</v>
      </c>
      <c r="U16" s="18" t="s">
        <v>125</v>
      </c>
      <c r="V16" s="18">
        <v>10</v>
      </c>
      <c r="W16" s="18" t="s">
        <v>125</v>
      </c>
      <c r="X16" s="18">
        <v>5</v>
      </c>
      <c r="Y16" s="18" t="s">
        <v>125</v>
      </c>
      <c r="Z16" s="18">
        <v>1</v>
      </c>
      <c r="AA16" s="18">
        <v>19</v>
      </c>
    </row>
    <row r="17" spans="1:27" s="17" customFormat="1" ht="13.5" customHeight="1">
      <c r="A17" s="16">
        <v>23</v>
      </c>
      <c r="B17" s="18">
        <f t="shared" si="0"/>
        <v>494</v>
      </c>
      <c r="C17" s="18">
        <f t="shared" si="1"/>
        <v>263</v>
      </c>
      <c r="D17" s="18">
        <v>46</v>
      </c>
      <c r="E17" s="18">
        <v>8</v>
      </c>
      <c r="F17" s="18">
        <v>112</v>
      </c>
      <c r="G17" s="18">
        <v>12</v>
      </c>
      <c r="H17" s="18">
        <v>3</v>
      </c>
      <c r="I17" s="18">
        <v>10</v>
      </c>
      <c r="J17" s="18">
        <v>2</v>
      </c>
      <c r="K17" s="18">
        <v>1</v>
      </c>
      <c r="L17" s="18">
        <v>12</v>
      </c>
      <c r="M17" s="18">
        <v>2</v>
      </c>
      <c r="N17" s="18"/>
      <c r="O17" s="18" t="s">
        <v>125</v>
      </c>
      <c r="P17" s="18">
        <v>2</v>
      </c>
      <c r="Q17" s="18" t="s">
        <v>125</v>
      </c>
      <c r="R17" s="18">
        <v>5</v>
      </c>
      <c r="S17" s="18">
        <v>1</v>
      </c>
      <c r="T17" s="18" t="s">
        <v>125</v>
      </c>
      <c r="U17" s="18" t="s">
        <v>125</v>
      </c>
      <c r="V17" s="18">
        <v>40</v>
      </c>
      <c r="W17" s="18" t="s">
        <v>125</v>
      </c>
      <c r="X17" s="18" t="s">
        <v>125</v>
      </c>
      <c r="Y17" s="18" t="s">
        <v>125</v>
      </c>
      <c r="Z17" s="18" t="s">
        <v>125</v>
      </c>
      <c r="AA17" s="18">
        <v>7</v>
      </c>
    </row>
    <row r="18" spans="1:27" s="17" customFormat="1" ht="13.5" customHeight="1">
      <c r="A18" s="16">
        <v>24</v>
      </c>
      <c r="B18" s="18">
        <f t="shared" si="0"/>
        <v>505</v>
      </c>
      <c r="C18" s="18">
        <f t="shared" si="1"/>
        <v>205</v>
      </c>
      <c r="D18" s="18">
        <v>19</v>
      </c>
      <c r="E18" s="18">
        <v>2</v>
      </c>
      <c r="F18" s="18">
        <v>57</v>
      </c>
      <c r="G18" s="18">
        <v>16</v>
      </c>
      <c r="H18" s="18">
        <v>8</v>
      </c>
      <c r="I18" s="18">
        <v>7</v>
      </c>
      <c r="J18" s="18" t="s">
        <v>125</v>
      </c>
      <c r="K18" s="18">
        <v>9</v>
      </c>
      <c r="L18" s="18">
        <v>27</v>
      </c>
      <c r="M18" s="18">
        <v>2</v>
      </c>
      <c r="N18" s="18"/>
      <c r="O18" s="18" t="s">
        <v>125</v>
      </c>
      <c r="P18" s="18" t="s">
        <v>125</v>
      </c>
      <c r="Q18" s="18" t="s">
        <v>125</v>
      </c>
      <c r="R18" s="18">
        <v>16</v>
      </c>
      <c r="S18" s="18">
        <v>2</v>
      </c>
      <c r="T18" s="18" t="s">
        <v>125</v>
      </c>
      <c r="U18" s="18" t="s">
        <v>125</v>
      </c>
      <c r="V18" s="18">
        <v>23</v>
      </c>
      <c r="W18" s="18" t="s">
        <v>125</v>
      </c>
      <c r="X18" s="18">
        <v>1</v>
      </c>
      <c r="Y18" s="18">
        <v>7</v>
      </c>
      <c r="Z18" s="18" t="s">
        <v>125</v>
      </c>
      <c r="AA18" s="18">
        <v>9</v>
      </c>
    </row>
    <row r="19" spans="1:27" s="17" customFormat="1" ht="13.5" customHeight="1">
      <c r="A19" s="16">
        <v>25</v>
      </c>
      <c r="B19" s="18">
        <f t="shared" si="0"/>
        <v>522</v>
      </c>
      <c r="C19" s="18">
        <f t="shared" si="1"/>
        <v>240</v>
      </c>
      <c r="D19" s="18">
        <v>31</v>
      </c>
      <c r="E19" s="18">
        <v>7</v>
      </c>
      <c r="F19" s="18">
        <v>100</v>
      </c>
      <c r="G19" s="18">
        <v>8</v>
      </c>
      <c r="H19" s="18">
        <v>10</v>
      </c>
      <c r="I19" s="18">
        <v>9</v>
      </c>
      <c r="J19" s="18">
        <v>1</v>
      </c>
      <c r="K19" s="18">
        <v>6</v>
      </c>
      <c r="L19" s="18">
        <v>26</v>
      </c>
      <c r="M19" s="18">
        <v>5</v>
      </c>
      <c r="N19" s="18"/>
      <c r="O19" s="18" t="s">
        <v>125</v>
      </c>
      <c r="P19" s="18">
        <v>2</v>
      </c>
      <c r="Q19" s="18" t="s">
        <v>125</v>
      </c>
      <c r="R19" s="18">
        <v>6</v>
      </c>
      <c r="S19" s="18" t="s">
        <v>125</v>
      </c>
      <c r="T19" s="18" t="s">
        <v>125</v>
      </c>
      <c r="U19" s="18" t="s">
        <v>125</v>
      </c>
      <c r="V19" s="18">
        <v>23</v>
      </c>
      <c r="W19" s="18" t="s">
        <v>125</v>
      </c>
      <c r="X19" s="18">
        <v>1</v>
      </c>
      <c r="Y19" s="18" t="s">
        <v>125</v>
      </c>
      <c r="Z19" s="18" t="s">
        <v>125</v>
      </c>
      <c r="AA19" s="18">
        <v>5</v>
      </c>
    </row>
    <row r="20" spans="1:27" s="17" customFormat="1" ht="13.5" customHeight="1">
      <c r="A20" s="16">
        <v>26</v>
      </c>
      <c r="B20" s="18">
        <f t="shared" si="0"/>
        <v>574</v>
      </c>
      <c r="C20" s="18">
        <f t="shared" si="1"/>
        <v>263</v>
      </c>
      <c r="D20" s="18">
        <v>38</v>
      </c>
      <c r="E20" s="18">
        <v>6</v>
      </c>
      <c r="F20" s="18">
        <v>115</v>
      </c>
      <c r="G20" s="18">
        <v>14</v>
      </c>
      <c r="H20" s="18">
        <v>5</v>
      </c>
      <c r="I20" s="18">
        <v>7</v>
      </c>
      <c r="J20" s="18">
        <v>1</v>
      </c>
      <c r="K20" s="18">
        <v>3</v>
      </c>
      <c r="L20" s="18">
        <v>21</v>
      </c>
      <c r="M20" s="18">
        <v>5</v>
      </c>
      <c r="N20" s="18"/>
      <c r="O20" s="18" t="s">
        <v>125</v>
      </c>
      <c r="P20" s="18" t="s">
        <v>125</v>
      </c>
      <c r="Q20" s="18">
        <v>5</v>
      </c>
      <c r="R20" s="18">
        <v>4</v>
      </c>
      <c r="S20" s="18">
        <v>1</v>
      </c>
      <c r="T20" s="18" t="s">
        <v>125</v>
      </c>
      <c r="U20" s="18" t="s">
        <v>125</v>
      </c>
      <c r="V20" s="18">
        <v>21</v>
      </c>
      <c r="W20" s="18" t="s">
        <v>125</v>
      </c>
      <c r="X20" s="18">
        <v>1</v>
      </c>
      <c r="Y20" s="18">
        <v>6</v>
      </c>
      <c r="Z20" s="18">
        <v>1</v>
      </c>
      <c r="AA20" s="18">
        <v>9</v>
      </c>
    </row>
    <row r="21" spans="1:27" s="17" customFormat="1" ht="13.5" customHeight="1">
      <c r="A21" s="16">
        <v>27</v>
      </c>
      <c r="B21" s="18">
        <f t="shared" si="0"/>
        <v>515</v>
      </c>
      <c r="C21" s="18">
        <f t="shared" si="1"/>
        <v>263</v>
      </c>
      <c r="D21" s="18">
        <v>28</v>
      </c>
      <c r="E21" s="18">
        <v>7</v>
      </c>
      <c r="F21" s="18">
        <v>94</v>
      </c>
      <c r="G21" s="18">
        <v>15</v>
      </c>
      <c r="H21" s="18">
        <v>11</v>
      </c>
      <c r="I21" s="18">
        <v>16</v>
      </c>
      <c r="J21" s="18">
        <v>5</v>
      </c>
      <c r="K21" s="18">
        <v>4</v>
      </c>
      <c r="L21" s="18">
        <v>25</v>
      </c>
      <c r="M21" s="18">
        <v>14</v>
      </c>
      <c r="N21" s="18"/>
      <c r="O21" s="18" t="s">
        <v>125</v>
      </c>
      <c r="P21" s="18">
        <v>1</v>
      </c>
      <c r="Q21" s="18">
        <v>4</v>
      </c>
      <c r="R21" s="18">
        <v>3</v>
      </c>
      <c r="S21" s="18" t="s">
        <v>125</v>
      </c>
      <c r="T21" s="18" t="s">
        <v>125</v>
      </c>
      <c r="U21" s="18" t="s">
        <v>125</v>
      </c>
      <c r="V21" s="18">
        <v>28</v>
      </c>
      <c r="W21" s="18" t="s">
        <v>125</v>
      </c>
      <c r="X21" s="18">
        <v>1</v>
      </c>
      <c r="Y21" s="18">
        <v>1</v>
      </c>
      <c r="Z21" s="18">
        <v>1</v>
      </c>
      <c r="AA21" s="18">
        <v>5</v>
      </c>
    </row>
    <row r="22" spans="1:27" s="17" customFormat="1" ht="13.5" customHeight="1">
      <c r="A22" s="16">
        <v>28</v>
      </c>
      <c r="B22" s="18">
        <f t="shared" si="0"/>
        <v>510</v>
      </c>
      <c r="C22" s="18">
        <f t="shared" si="1"/>
        <v>255</v>
      </c>
      <c r="D22" s="18">
        <v>36</v>
      </c>
      <c r="E22" s="18">
        <v>4</v>
      </c>
      <c r="F22" s="18">
        <v>102</v>
      </c>
      <c r="G22" s="18">
        <v>8</v>
      </c>
      <c r="H22" s="18">
        <v>9</v>
      </c>
      <c r="I22" s="18">
        <v>7</v>
      </c>
      <c r="J22" s="18">
        <v>1</v>
      </c>
      <c r="K22" s="18">
        <v>4</v>
      </c>
      <c r="L22" s="18">
        <v>26</v>
      </c>
      <c r="M22" s="18">
        <v>9</v>
      </c>
      <c r="N22" s="18"/>
      <c r="O22" s="18" t="s">
        <v>125</v>
      </c>
      <c r="P22" s="18" t="s">
        <v>125</v>
      </c>
      <c r="Q22" s="18">
        <v>1</v>
      </c>
      <c r="R22" s="18">
        <v>5</v>
      </c>
      <c r="S22" s="18">
        <v>4</v>
      </c>
      <c r="T22" s="18" t="s">
        <v>125</v>
      </c>
      <c r="U22" s="18" t="s">
        <v>125</v>
      </c>
      <c r="V22" s="18">
        <v>26</v>
      </c>
      <c r="W22" s="18" t="s">
        <v>125</v>
      </c>
      <c r="X22" s="18">
        <v>1</v>
      </c>
      <c r="Y22" s="18" t="s">
        <v>125</v>
      </c>
      <c r="Z22" s="18">
        <v>2</v>
      </c>
      <c r="AA22" s="18">
        <v>10</v>
      </c>
    </row>
    <row r="23" spans="1:27" s="17" customFormat="1" ht="6.75" customHeight="1" thickBot="1">
      <c r="A23" s="19"/>
      <c r="B23" s="20"/>
      <c r="C23" s="19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8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</row>
    <row r="24" spans="1:27" ht="11.25" customHeight="1" thickTop="1" thickBo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3.5" customHeight="1" thickTop="1">
      <c r="A25" s="216" t="s">
        <v>5</v>
      </c>
      <c r="B25" s="220" t="s">
        <v>6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1"/>
      <c r="N25" s="9"/>
      <c r="O25" s="216" t="s">
        <v>34</v>
      </c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1"/>
    </row>
    <row r="26" spans="1:27" s="12" customFormat="1" ht="21" customHeight="1">
      <c r="A26" s="217"/>
      <c r="B26" s="130" t="s">
        <v>35</v>
      </c>
      <c r="C26" s="130" t="s">
        <v>36</v>
      </c>
      <c r="D26" s="130" t="s">
        <v>37</v>
      </c>
      <c r="E26" s="130" t="s">
        <v>38</v>
      </c>
      <c r="F26" s="130" t="s">
        <v>39</v>
      </c>
      <c r="G26" s="130" t="s">
        <v>40</v>
      </c>
      <c r="H26" s="130" t="s">
        <v>41</v>
      </c>
      <c r="I26" s="130" t="s">
        <v>42</v>
      </c>
      <c r="J26" s="130" t="s">
        <v>43</v>
      </c>
      <c r="K26" s="130" t="s">
        <v>44</v>
      </c>
      <c r="L26" s="130" t="s">
        <v>45</v>
      </c>
      <c r="M26" s="154" t="s">
        <v>46</v>
      </c>
      <c r="N26" s="153"/>
      <c r="O26" s="151" t="s">
        <v>47</v>
      </c>
      <c r="P26" s="10" t="s">
        <v>48</v>
      </c>
      <c r="Q26" s="130" t="s">
        <v>49</v>
      </c>
      <c r="R26" s="130" t="s">
        <v>50</v>
      </c>
      <c r="S26" s="130" t="s">
        <v>51</v>
      </c>
      <c r="T26" s="130" t="s">
        <v>52</v>
      </c>
      <c r="U26" s="130" t="s">
        <v>53</v>
      </c>
      <c r="V26" s="130" t="s">
        <v>54</v>
      </c>
      <c r="W26" s="130" t="s">
        <v>55</v>
      </c>
      <c r="X26" s="130" t="s">
        <v>56</v>
      </c>
      <c r="Y26" s="130" t="s">
        <v>57</v>
      </c>
      <c r="Z26" s="130" t="s">
        <v>58</v>
      </c>
      <c r="AA26" s="11" t="s">
        <v>59</v>
      </c>
    </row>
    <row r="27" spans="1:27" s="12" customFormat="1" ht="6.75" customHeight="1">
      <c r="A27" s="153"/>
      <c r="B27" s="1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4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"/>
    </row>
    <row r="28" spans="1:27" s="17" customFormat="1" ht="13.5" customHeight="1">
      <c r="A28" s="16" t="s">
        <v>32</v>
      </c>
      <c r="B28" s="150">
        <f>SUM(C28:AA28)</f>
        <v>430</v>
      </c>
      <c r="C28" s="150">
        <v>2</v>
      </c>
      <c r="D28" s="150">
        <v>17</v>
      </c>
      <c r="E28" s="150">
        <v>106</v>
      </c>
      <c r="F28" s="150">
        <v>1</v>
      </c>
      <c r="G28" s="150">
        <v>4</v>
      </c>
      <c r="H28" s="150">
        <v>5</v>
      </c>
      <c r="I28" s="150">
        <v>4</v>
      </c>
      <c r="J28" s="150">
        <v>3</v>
      </c>
      <c r="K28" s="150">
        <v>6</v>
      </c>
      <c r="L28" s="150">
        <v>47</v>
      </c>
      <c r="M28" s="150">
        <v>31</v>
      </c>
      <c r="N28" s="150"/>
      <c r="O28" s="150">
        <v>82</v>
      </c>
      <c r="P28" s="150">
        <v>78</v>
      </c>
      <c r="Q28" s="150" t="s">
        <v>33</v>
      </c>
      <c r="R28" s="150">
        <v>8</v>
      </c>
      <c r="S28" s="150">
        <v>4</v>
      </c>
      <c r="T28" s="150">
        <v>5</v>
      </c>
      <c r="U28" s="150" t="s">
        <v>33</v>
      </c>
      <c r="V28" s="150" t="s">
        <v>33</v>
      </c>
      <c r="W28" s="150">
        <v>1</v>
      </c>
      <c r="X28" s="150" t="s">
        <v>33</v>
      </c>
      <c r="Y28" s="150">
        <v>15</v>
      </c>
      <c r="Z28" s="150">
        <v>10</v>
      </c>
      <c r="AA28" s="150">
        <v>1</v>
      </c>
    </row>
    <row r="29" spans="1:27" s="17" customFormat="1" ht="13.5" customHeight="1">
      <c r="A29" s="16">
        <v>7</v>
      </c>
      <c r="B29" s="150">
        <f t="shared" ref="B29:B40" si="2">SUM(C29:AA29)</f>
        <v>437</v>
      </c>
      <c r="C29" s="150">
        <v>18</v>
      </c>
      <c r="D29" s="150">
        <v>8</v>
      </c>
      <c r="E29" s="150">
        <v>99</v>
      </c>
      <c r="F29" s="150">
        <v>2</v>
      </c>
      <c r="G29" s="150">
        <v>5</v>
      </c>
      <c r="H29" s="150">
        <v>8</v>
      </c>
      <c r="I29" s="150">
        <v>10</v>
      </c>
      <c r="J29" s="150">
        <v>2</v>
      </c>
      <c r="K29" s="150">
        <v>2</v>
      </c>
      <c r="L29" s="150">
        <v>42</v>
      </c>
      <c r="M29" s="150">
        <v>49</v>
      </c>
      <c r="N29" s="150"/>
      <c r="O29" s="150">
        <v>103</v>
      </c>
      <c r="P29" s="150">
        <v>52</v>
      </c>
      <c r="Q29" s="150" t="s">
        <v>33</v>
      </c>
      <c r="R29" s="150">
        <v>4</v>
      </c>
      <c r="S29" s="150">
        <v>5</v>
      </c>
      <c r="T29" s="150" t="s">
        <v>33</v>
      </c>
      <c r="U29" s="150">
        <v>5</v>
      </c>
      <c r="V29" s="150" t="s">
        <v>33</v>
      </c>
      <c r="W29" s="150" t="s">
        <v>33</v>
      </c>
      <c r="X29" s="150" t="s">
        <v>33</v>
      </c>
      <c r="Y29" s="150">
        <v>15</v>
      </c>
      <c r="Z29" s="150">
        <v>4</v>
      </c>
      <c r="AA29" s="150">
        <v>4</v>
      </c>
    </row>
    <row r="30" spans="1:27" s="17" customFormat="1" ht="13.5" customHeight="1">
      <c r="A30" s="16">
        <v>12</v>
      </c>
      <c r="B30" s="150">
        <f t="shared" si="2"/>
        <v>339</v>
      </c>
      <c r="C30" s="150">
        <v>12</v>
      </c>
      <c r="D30" s="150">
        <v>7</v>
      </c>
      <c r="E30" s="150">
        <v>112</v>
      </c>
      <c r="F30" s="150">
        <v>4</v>
      </c>
      <c r="G30" s="150">
        <v>3</v>
      </c>
      <c r="H30" s="150">
        <v>11</v>
      </c>
      <c r="I30" s="150">
        <v>4</v>
      </c>
      <c r="J30" s="150">
        <v>5</v>
      </c>
      <c r="K30" s="150">
        <v>9</v>
      </c>
      <c r="L30" s="150">
        <v>31</v>
      </c>
      <c r="M30" s="150">
        <v>21</v>
      </c>
      <c r="N30" s="150"/>
      <c r="O30" s="150">
        <v>62</v>
      </c>
      <c r="P30" s="150">
        <v>35</v>
      </c>
      <c r="Q30" s="150" t="s">
        <v>33</v>
      </c>
      <c r="R30" s="150">
        <v>2</v>
      </c>
      <c r="S30" s="150">
        <v>2</v>
      </c>
      <c r="T30" s="150" t="s">
        <v>33</v>
      </c>
      <c r="U30" s="150" t="s">
        <v>33</v>
      </c>
      <c r="V30" s="150" t="s">
        <v>33</v>
      </c>
      <c r="W30" s="150">
        <v>4</v>
      </c>
      <c r="X30" s="150" t="s">
        <v>33</v>
      </c>
      <c r="Y30" s="150">
        <v>8</v>
      </c>
      <c r="Z30" s="150">
        <v>5</v>
      </c>
      <c r="AA30" s="150">
        <v>2</v>
      </c>
    </row>
    <row r="31" spans="1:27" s="17" customFormat="1" ht="13.5" customHeight="1">
      <c r="A31" s="16">
        <v>15</v>
      </c>
      <c r="B31" s="150">
        <f t="shared" si="2"/>
        <v>302</v>
      </c>
      <c r="C31" s="150">
        <v>7</v>
      </c>
      <c r="D31" s="150">
        <v>5</v>
      </c>
      <c r="E31" s="150">
        <v>109</v>
      </c>
      <c r="F31" s="150">
        <v>6</v>
      </c>
      <c r="G31" s="150">
        <v>6</v>
      </c>
      <c r="H31" s="150">
        <v>6</v>
      </c>
      <c r="I31" s="150">
        <v>9</v>
      </c>
      <c r="J31" s="150">
        <v>7</v>
      </c>
      <c r="K31" s="150">
        <v>6</v>
      </c>
      <c r="L31" s="150">
        <v>21</v>
      </c>
      <c r="M31" s="150">
        <v>23</v>
      </c>
      <c r="N31" s="150"/>
      <c r="O31" s="150">
        <v>43</v>
      </c>
      <c r="P31" s="150">
        <v>29</v>
      </c>
      <c r="Q31" s="150">
        <v>1</v>
      </c>
      <c r="R31" s="150">
        <v>2</v>
      </c>
      <c r="S31" s="150">
        <v>6</v>
      </c>
      <c r="T31" s="150" t="s">
        <v>33</v>
      </c>
      <c r="U31" s="150">
        <v>1</v>
      </c>
      <c r="V31" s="150">
        <v>2</v>
      </c>
      <c r="W31" s="150" t="s">
        <v>33</v>
      </c>
      <c r="X31" s="150">
        <v>1</v>
      </c>
      <c r="Y31" s="150">
        <v>7</v>
      </c>
      <c r="Z31" s="150">
        <v>4</v>
      </c>
      <c r="AA31" s="150">
        <v>1</v>
      </c>
    </row>
    <row r="32" spans="1:27" s="17" customFormat="1" ht="13.5" customHeight="1">
      <c r="A32" s="16">
        <v>20</v>
      </c>
      <c r="B32" s="150">
        <f t="shared" si="2"/>
        <v>226</v>
      </c>
      <c r="C32" s="150">
        <v>10</v>
      </c>
      <c r="D32" s="150">
        <v>4</v>
      </c>
      <c r="E32" s="150">
        <v>75</v>
      </c>
      <c r="F32" s="150">
        <v>1</v>
      </c>
      <c r="G32" s="150">
        <v>7</v>
      </c>
      <c r="H32" s="150">
        <v>5</v>
      </c>
      <c r="I32" s="150">
        <v>5</v>
      </c>
      <c r="J32" s="150">
        <v>2</v>
      </c>
      <c r="K32" s="150">
        <v>1</v>
      </c>
      <c r="L32" s="150">
        <v>22</v>
      </c>
      <c r="M32" s="150">
        <v>9</v>
      </c>
      <c r="N32" s="150"/>
      <c r="O32" s="150">
        <v>40</v>
      </c>
      <c r="P32" s="150">
        <v>16</v>
      </c>
      <c r="Q32" s="150" t="s">
        <v>33</v>
      </c>
      <c r="R32" s="150">
        <v>2</v>
      </c>
      <c r="S32" s="150">
        <v>2</v>
      </c>
      <c r="T32" s="150" t="s">
        <v>33</v>
      </c>
      <c r="U32" s="150">
        <v>1</v>
      </c>
      <c r="V32" s="150">
        <v>2</v>
      </c>
      <c r="W32" s="150">
        <v>2</v>
      </c>
      <c r="X32" s="150">
        <v>2</v>
      </c>
      <c r="Y32" s="150">
        <v>7</v>
      </c>
      <c r="Z32" s="150">
        <v>7</v>
      </c>
      <c r="AA32" s="150">
        <v>4</v>
      </c>
    </row>
    <row r="33" spans="1:27" s="17" customFormat="1" ht="13.5" customHeight="1">
      <c r="A33" s="16">
        <v>21</v>
      </c>
      <c r="B33" s="18">
        <f t="shared" si="2"/>
        <v>222</v>
      </c>
      <c r="C33" s="18">
        <v>10</v>
      </c>
      <c r="D33" s="18">
        <v>4</v>
      </c>
      <c r="E33" s="18">
        <v>75</v>
      </c>
      <c r="F33" s="18">
        <v>1</v>
      </c>
      <c r="G33" s="18">
        <v>7</v>
      </c>
      <c r="H33" s="18">
        <v>5</v>
      </c>
      <c r="I33" s="18">
        <v>5</v>
      </c>
      <c r="J33" s="18">
        <v>2</v>
      </c>
      <c r="K33" s="18">
        <v>1</v>
      </c>
      <c r="L33" s="18">
        <v>22</v>
      </c>
      <c r="M33" s="18">
        <v>9</v>
      </c>
      <c r="N33" s="18"/>
      <c r="O33" s="18">
        <v>40</v>
      </c>
      <c r="P33" s="18">
        <v>16</v>
      </c>
      <c r="Q33" s="18" t="s">
        <v>125</v>
      </c>
      <c r="R33" s="18">
        <v>2</v>
      </c>
      <c r="S33" s="18">
        <v>2</v>
      </c>
      <c r="T33" s="18" t="s">
        <v>125</v>
      </c>
      <c r="U33" s="18" t="s">
        <v>125</v>
      </c>
      <c r="V33" s="18">
        <v>1</v>
      </c>
      <c r="W33" s="18">
        <v>3</v>
      </c>
      <c r="X33" s="18">
        <v>3</v>
      </c>
      <c r="Y33" s="18">
        <v>7</v>
      </c>
      <c r="Z33" s="18">
        <v>6</v>
      </c>
      <c r="AA33" s="18">
        <v>1</v>
      </c>
    </row>
    <row r="34" spans="1:27" s="17" customFormat="1" ht="13.5" customHeight="1">
      <c r="A34" s="16">
        <v>22</v>
      </c>
      <c r="B34" s="18">
        <f t="shared" si="2"/>
        <v>265</v>
      </c>
      <c r="C34" s="18">
        <v>16</v>
      </c>
      <c r="D34" s="18">
        <v>6</v>
      </c>
      <c r="E34" s="18">
        <v>78</v>
      </c>
      <c r="F34" s="18">
        <v>3</v>
      </c>
      <c r="G34" s="18">
        <v>3</v>
      </c>
      <c r="H34" s="18">
        <v>2</v>
      </c>
      <c r="I34" s="18">
        <v>7</v>
      </c>
      <c r="J34" s="18">
        <v>10</v>
      </c>
      <c r="K34" s="18" t="s">
        <v>125</v>
      </c>
      <c r="L34" s="18">
        <v>25</v>
      </c>
      <c r="M34" s="18">
        <v>17</v>
      </c>
      <c r="N34" s="18"/>
      <c r="O34" s="18">
        <v>46</v>
      </c>
      <c r="P34" s="18">
        <v>27</v>
      </c>
      <c r="Q34" s="18" t="s">
        <v>125</v>
      </c>
      <c r="R34" s="18">
        <v>4</v>
      </c>
      <c r="S34" s="18">
        <v>2</v>
      </c>
      <c r="T34" s="18">
        <v>1</v>
      </c>
      <c r="U34" s="18" t="s">
        <v>125</v>
      </c>
      <c r="V34" s="18">
        <v>1</v>
      </c>
      <c r="W34" s="18">
        <v>3</v>
      </c>
      <c r="X34" s="18" t="s">
        <v>125</v>
      </c>
      <c r="Y34" s="18">
        <v>13</v>
      </c>
      <c r="Z34" s="18">
        <v>1</v>
      </c>
      <c r="AA34" s="18" t="s">
        <v>125</v>
      </c>
    </row>
    <row r="35" spans="1:27" s="17" customFormat="1" ht="13.5" customHeight="1">
      <c r="A35" s="16">
        <v>23</v>
      </c>
      <c r="B35" s="18">
        <f t="shared" si="2"/>
        <v>231</v>
      </c>
      <c r="C35" s="18">
        <v>2</v>
      </c>
      <c r="D35" s="18">
        <v>6</v>
      </c>
      <c r="E35" s="18">
        <v>78</v>
      </c>
      <c r="F35" s="18">
        <v>2</v>
      </c>
      <c r="G35" s="18">
        <v>7</v>
      </c>
      <c r="H35" s="18">
        <v>6</v>
      </c>
      <c r="I35" s="18">
        <v>3</v>
      </c>
      <c r="J35" s="18">
        <v>7</v>
      </c>
      <c r="K35" s="18">
        <v>3</v>
      </c>
      <c r="L35" s="18">
        <v>13</v>
      </c>
      <c r="M35" s="18">
        <v>20</v>
      </c>
      <c r="N35" s="18"/>
      <c r="O35" s="18">
        <v>34</v>
      </c>
      <c r="P35" s="18">
        <v>32</v>
      </c>
      <c r="Q35" s="18">
        <v>2</v>
      </c>
      <c r="R35" s="18">
        <v>1</v>
      </c>
      <c r="S35" s="18">
        <v>2</v>
      </c>
      <c r="T35" s="18" t="s">
        <v>125</v>
      </c>
      <c r="U35" s="18" t="s">
        <v>125</v>
      </c>
      <c r="V35" s="18" t="s">
        <v>125</v>
      </c>
      <c r="W35" s="18">
        <v>3</v>
      </c>
      <c r="X35" s="18">
        <v>1</v>
      </c>
      <c r="Y35" s="18">
        <v>5</v>
      </c>
      <c r="Z35" s="18">
        <v>4</v>
      </c>
      <c r="AA35" s="18" t="s">
        <v>125</v>
      </c>
    </row>
    <row r="36" spans="1:27" s="17" customFormat="1" ht="13.5" customHeight="1">
      <c r="A36" s="16">
        <v>24</v>
      </c>
      <c r="B36" s="18">
        <f t="shared" si="2"/>
        <v>300</v>
      </c>
      <c r="C36" s="18">
        <v>14</v>
      </c>
      <c r="D36" s="18">
        <v>7</v>
      </c>
      <c r="E36" s="18">
        <v>70</v>
      </c>
      <c r="F36" s="18">
        <v>7</v>
      </c>
      <c r="G36" s="18">
        <v>3</v>
      </c>
      <c r="H36" s="18">
        <v>5</v>
      </c>
      <c r="I36" s="18">
        <v>2</v>
      </c>
      <c r="J36" s="18">
        <v>7</v>
      </c>
      <c r="K36" s="18">
        <v>2</v>
      </c>
      <c r="L36" s="18">
        <v>32</v>
      </c>
      <c r="M36" s="18">
        <v>27</v>
      </c>
      <c r="N36" s="18"/>
      <c r="O36" s="18">
        <v>51</v>
      </c>
      <c r="P36" s="18">
        <v>38</v>
      </c>
      <c r="Q36" s="18" t="s">
        <v>125</v>
      </c>
      <c r="R36" s="18">
        <v>2</v>
      </c>
      <c r="S36" s="18">
        <v>5</v>
      </c>
      <c r="T36" s="18">
        <v>3</v>
      </c>
      <c r="U36" s="18">
        <v>1</v>
      </c>
      <c r="V36" s="18">
        <v>1</v>
      </c>
      <c r="W36" s="18" t="s">
        <v>125</v>
      </c>
      <c r="X36" s="18">
        <v>2</v>
      </c>
      <c r="Y36" s="18">
        <v>16</v>
      </c>
      <c r="Z36" s="18">
        <v>4</v>
      </c>
      <c r="AA36" s="18">
        <v>1</v>
      </c>
    </row>
    <row r="37" spans="1:27" s="17" customFormat="1" ht="13.5" customHeight="1">
      <c r="A37" s="16">
        <v>25</v>
      </c>
      <c r="B37" s="18">
        <f t="shared" si="2"/>
        <v>282</v>
      </c>
      <c r="C37" s="18">
        <v>6</v>
      </c>
      <c r="D37" s="18">
        <v>6</v>
      </c>
      <c r="E37" s="18">
        <v>63</v>
      </c>
      <c r="F37" s="18">
        <v>1</v>
      </c>
      <c r="G37" s="18">
        <v>7</v>
      </c>
      <c r="H37" s="18">
        <v>5</v>
      </c>
      <c r="I37" s="18">
        <v>4</v>
      </c>
      <c r="J37" s="18">
        <v>4</v>
      </c>
      <c r="K37" s="18">
        <v>7</v>
      </c>
      <c r="L37" s="18">
        <v>26</v>
      </c>
      <c r="M37" s="18">
        <v>15</v>
      </c>
      <c r="N37" s="18"/>
      <c r="O37" s="18">
        <v>43</v>
      </c>
      <c r="P37" s="18">
        <v>39</v>
      </c>
      <c r="Q37" s="18">
        <v>2</v>
      </c>
      <c r="R37" s="18">
        <v>4</v>
      </c>
      <c r="S37" s="18">
        <v>4</v>
      </c>
      <c r="T37" s="18">
        <v>2</v>
      </c>
      <c r="U37" s="18" t="s">
        <v>125</v>
      </c>
      <c r="V37" s="18">
        <v>3</v>
      </c>
      <c r="W37" s="18">
        <v>6</v>
      </c>
      <c r="X37" s="18">
        <v>3</v>
      </c>
      <c r="Y37" s="18">
        <v>20</v>
      </c>
      <c r="Z37" s="18">
        <v>9</v>
      </c>
      <c r="AA37" s="18">
        <v>3</v>
      </c>
    </row>
    <row r="38" spans="1:27" s="17" customFormat="1" ht="13.5" customHeight="1">
      <c r="A38" s="16">
        <v>26</v>
      </c>
      <c r="B38" s="18">
        <f t="shared" si="2"/>
        <v>311</v>
      </c>
      <c r="C38" s="18">
        <v>18</v>
      </c>
      <c r="D38" s="18">
        <v>4</v>
      </c>
      <c r="E38" s="18">
        <v>69</v>
      </c>
      <c r="F38" s="18">
        <v>7</v>
      </c>
      <c r="G38" s="18">
        <v>3</v>
      </c>
      <c r="H38" s="18">
        <v>12</v>
      </c>
      <c r="I38" s="18">
        <v>4</v>
      </c>
      <c r="J38" s="18">
        <v>2</v>
      </c>
      <c r="K38" s="18">
        <v>3</v>
      </c>
      <c r="L38" s="18">
        <v>29</v>
      </c>
      <c r="M38" s="18">
        <v>30</v>
      </c>
      <c r="N38" s="18"/>
      <c r="O38" s="18">
        <v>48</v>
      </c>
      <c r="P38" s="18">
        <v>23</v>
      </c>
      <c r="Q38" s="18" t="s">
        <v>125</v>
      </c>
      <c r="R38" s="18">
        <v>7</v>
      </c>
      <c r="S38" s="18">
        <v>4</v>
      </c>
      <c r="T38" s="18">
        <v>1</v>
      </c>
      <c r="U38" s="18" t="s">
        <v>125</v>
      </c>
      <c r="V38" s="18">
        <v>3</v>
      </c>
      <c r="W38" s="18">
        <v>3</v>
      </c>
      <c r="X38" s="18">
        <v>6</v>
      </c>
      <c r="Y38" s="18">
        <v>26</v>
      </c>
      <c r="Z38" s="18">
        <v>6</v>
      </c>
      <c r="AA38" s="18">
        <v>3</v>
      </c>
    </row>
    <row r="39" spans="1:27" s="17" customFormat="1" ht="13.5" customHeight="1">
      <c r="A39" s="16">
        <v>27</v>
      </c>
      <c r="B39" s="18">
        <f t="shared" si="2"/>
        <v>252</v>
      </c>
      <c r="C39" s="18">
        <v>14</v>
      </c>
      <c r="D39" s="18">
        <v>3</v>
      </c>
      <c r="E39" s="18">
        <v>52</v>
      </c>
      <c r="F39" s="18">
        <v>6</v>
      </c>
      <c r="G39" s="18">
        <v>2</v>
      </c>
      <c r="H39" s="18">
        <v>8</v>
      </c>
      <c r="I39" s="18">
        <v>2</v>
      </c>
      <c r="J39" s="18">
        <v>4</v>
      </c>
      <c r="K39" s="18">
        <v>4</v>
      </c>
      <c r="L39" s="18">
        <v>18</v>
      </c>
      <c r="M39" s="18">
        <v>16</v>
      </c>
      <c r="N39" s="18"/>
      <c r="O39" s="18">
        <v>47</v>
      </c>
      <c r="P39" s="18">
        <v>31</v>
      </c>
      <c r="Q39" s="18">
        <v>2</v>
      </c>
      <c r="R39" s="18">
        <v>2</v>
      </c>
      <c r="S39" s="18">
        <v>4</v>
      </c>
      <c r="T39" s="18">
        <v>1</v>
      </c>
      <c r="U39" s="18">
        <v>1</v>
      </c>
      <c r="V39" s="18" t="s">
        <v>125</v>
      </c>
      <c r="W39" s="18">
        <v>5</v>
      </c>
      <c r="X39" s="18">
        <v>7</v>
      </c>
      <c r="Y39" s="18">
        <v>15</v>
      </c>
      <c r="Z39" s="18">
        <v>7</v>
      </c>
      <c r="AA39" s="18">
        <v>1</v>
      </c>
    </row>
    <row r="40" spans="1:27" s="17" customFormat="1" ht="13.5" customHeight="1">
      <c r="A40" s="16">
        <v>28</v>
      </c>
      <c r="B40" s="18">
        <f t="shared" si="2"/>
        <v>255</v>
      </c>
      <c r="C40" s="18">
        <v>18</v>
      </c>
      <c r="D40" s="18">
        <v>7</v>
      </c>
      <c r="E40" s="18">
        <v>81</v>
      </c>
      <c r="F40" s="18">
        <v>1</v>
      </c>
      <c r="G40" s="18">
        <v>9</v>
      </c>
      <c r="H40" s="18">
        <v>9</v>
      </c>
      <c r="I40" s="18" t="s">
        <v>125</v>
      </c>
      <c r="J40" s="18">
        <v>4</v>
      </c>
      <c r="K40" s="18">
        <v>5</v>
      </c>
      <c r="L40" s="18">
        <v>11</v>
      </c>
      <c r="M40" s="18">
        <v>8</v>
      </c>
      <c r="N40" s="18"/>
      <c r="O40" s="18">
        <v>36</v>
      </c>
      <c r="P40" s="18">
        <v>18</v>
      </c>
      <c r="Q40" s="18" t="s">
        <v>125</v>
      </c>
      <c r="R40" s="18">
        <v>3</v>
      </c>
      <c r="S40" s="18">
        <v>8</v>
      </c>
      <c r="T40" s="18">
        <v>3</v>
      </c>
      <c r="U40" s="18" t="s">
        <v>125</v>
      </c>
      <c r="V40" s="18">
        <v>1</v>
      </c>
      <c r="W40" s="18">
        <v>1</v>
      </c>
      <c r="X40" s="18">
        <v>1</v>
      </c>
      <c r="Y40" s="18">
        <v>19</v>
      </c>
      <c r="Z40" s="18">
        <v>6</v>
      </c>
      <c r="AA40" s="18">
        <v>6</v>
      </c>
    </row>
    <row r="41" spans="1:27" s="17" customFormat="1" ht="6.75" customHeight="1" thickBot="1">
      <c r="A41" s="19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50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ht="12" customHeight="1" thickTop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3.5">
      <c r="A43" s="5" t="s">
        <v>60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6" customHeight="1" thickBo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3.5" customHeight="1" thickTop="1">
      <c r="A45" s="216" t="s">
        <v>5</v>
      </c>
      <c r="B45" s="218" t="s">
        <v>0</v>
      </c>
      <c r="C45" s="220" t="s">
        <v>6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1"/>
      <c r="N45" s="9"/>
      <c r="O45" s="216" t="s">
        <v>7</v>
      </c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1"/>
    </row>
    <row r="46" spans="1:27" ht="21" customHeight="1">
      <c r="A46" s="217"/>
      <c r="B46" s="219"/>
      <c r="C46" s="130" t="s">
        <v>8</v>
      </c>
      <c r="D46" s="130" t="s">
        <v>9</v>
      </c>
      <c r="E46" s="130" t="s">
        <v>10</v>
      </c>
      <c r="F46" s="10" t="s">
        <v>11</v>
      </c>
      <c r="G46" s="130" t="s">
        <v>12</v>
      </c>
      <c r="H46" s="130" t="s">
        <v>13</v>
      </c>
      <c r="I46" s="130" t="s">
        <v>14</v>
      </c>
      <c r="J46" s="130" t="s">
        <v>15</v>
      </c>
      <c r="K46" s="130" t="s">
        <v>16</v>
      </c>
      <c r="L46" s="130" t="s">
        <v>17</v>
      </c>
      <c r="M46" s="154" t="s">
        <v>18</v>
      </c>
      <c r="N46" s="153"/>
      <c r="O46" s="151" t="s">
        <v>19</v>
      </c>
      <c r="P46" s="130" t="s">
        <v>20</v>
      </c>
      <c r="Q46" s="10" t="s">
        <v>21</v>
      </c>
      <c r="R46" s="130" t="s">
        <v>22</v>
      </c>
      <c r="S46" s="10" t="s">
        <v>23</v>
      </c>
      <c r="T46" s="130" t="s">
        <v>24</v>
      </c>
      <c r="U46" s="130" t="s">
        <v>25</v>
      </c>
      <c r="V46" s="130" t="s">
        <v>26</v>
      </c>
      <c r="W46" s="130" t="s">
        <v>27</v>
      </c>
      <c r="X46" s="130" t="s">
        <v>28</v>
      </c>
      <c r="Y46" s="130" t="s">
        <v>29</v>
      </c>
      <c r="Z46" s="130" t="s">
        <v>30</v>
      </c>
      <c r="AA46" s="11" t="s">
        <v>31</v>
      </c>
    </row>
    <row r="47" spans="1:27" ht="7.5" customHeight="1">
      <c r="A47" s="153"/>
      <c r="B47" s="13"/>
      <c r="C47" s="153"/>
      <c r="D47" s="153"/>
      <c r="E47" s="153"/>
      <c r="F47" s="14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4"/>
      <c r="R47" s="153"/>
      <c r="S47" s="14"/>
      <c r="T47" s="153"/>
      <c r="U47" s="153"/>
      <c r="V47" s="153"/>
      <c r="W47" s="153"/>
      <c r="X47" s="153"/>
      <c r="Y47" s="153"/>
      <c r="Z47" s="153"/>
      <c r="AA47" s="15"/>
    </row>
    <row r="48" spans="1:27" s="17" customFormat="1" ht="13.5" customHeight="1">
      <c r="A48" s="16" t="s">
        <v>32</v>
      </c>
      <c r="B48" s="150">
        <f t="shared" ref="B48:B60" si="3">C48+B66</f>
        <v>909</v>
      </c>
      <c r="C48" s="150">
        <f>SUM(D48:AA48)</f>
        <v>295</v>
      </c>
      <c r="D48" s="150">
        <v>63</v>
      </c>
      <c r="E48" s="150">
        <v>12</v>
      </c>
      <c r="F48" s="150">
        <v>60</v>
      </c>
      <c r="G48" s="150">
        <v>10</v>
      </c>
      <c r="H48" s="150">
        <v>10</v>
      </c>
      <c r="I48" s="150">
        <v>9</v>
      </c>
      <c r="J48" s="150">
        <v>2</v>
      </c>
      <c r="K48" s="150">
        <v>6</v>
      </c>
      <c r="L48" s="150">
        <v>26</v>
      </c>
      <c r="M48" s="150">
        <v>7</v>
      </c>
      <c r="N48" s="150"/>
      <c r="O48" s="150">
        <v>3</v>
      </c>
      <c r="P48" s="150">
        <v>2</v>
      </c>
      <c r="Q48" s="150" t="s">
        <v>219</v>
      </c>
      <c r="R48" s="150">
        <v>15</v>
      </c>
      <c r="S48" s="150">
        <v>2</v>
      </c>
      <c r="T48" s="150">
        <v>4</v>
      </c>
      <c r="U48" s="150">
        <v>1</v>
      </c>
      <c r="V48" s="150">
        <v>13</v>
      </c>
      <c r="W48" s="150">
        <v>3</v>
      </c>
      <c r="X48" s="150">
        <v>1</v>
      </c>
      <c r="Y48" s="150">
        <v>4</v>
      </c>
      <c r="Z48" s="150">
        <v>6</v>
      </c>
      <c r="AA48" s="150">
        <v>36</v>
      </c>
    </row>
    <row r="49" spans="1:28" s="17" customFormat="1" ht="13.5" customHeight="1">
      <c r="A49" s="16">
        <v>7</v>
      </c>
      <c r="B49" s="150">
        <f t="shared" si="3"/>
        <v>858</v>
      </c>
      <c r="C49" s="150">
        <f t="shared" ref="C49:C60" si="4">SUM(D49:AA49)</f>
        <v>339</v>
      </c>
      <c r="D49" s="150">
        <v>77</v>
      </c>
      <c r="E49" s="150">
        <v>7</v>
      </c>
      <c r="F49" s="150">
        <v>94</v>
      </c>
      <c r="G49" s="150">
        <v>20</v>
      </c>
      <c r="H49" s="150">
        <v>14</v>
      </c>
      <c r="I49" s="150">
        <v>23</v>
      </c>
      <c r="J49" s="150" t="s">
        <v>33</v>
      </c>
      <c r="K49" s="150">
        <v>9</v>
      </c>
      <c r="L49" s="150">
        <v>26</v>
      </c>
      <c r="M49" s="150">
        <v>5</v>
      </c>
      <c r="N49" s="150"/>
      <c r="O49" s="150">
        <v>3</v>
      </c>
      <c r="P49" s="150" t="s">
        <v>33</v>
      </c>
      <c r="Q49" s="150" t="s">
        <v>219</v>
      </c>
      <c r="R49" s="150">
        <v>5</v>
      </c>
      <c r="S49" s="150">
        <v>1</v>
      </c>
      <c r="T49" s="150">
        <v>1</v>
      </c>
      <c r="U49" s="150" t="s">
        <v>33</v>
      </c>
      <c r="V49" s="150">
        <v>6</v>
      </c>
      <c r="W49" s="150">
        <v>5</v>
      </c>
      <c r="X49" s="150" t="s">
        <v>33</v>
      </c>
      <c r="Y49" s="150">
        <v>2</v>
      </c>
      <c r="Z49" s="150">
        <v>1</v>
      </c>
      <c r="AA49" s="150">
        <v>40</v>
      </c>
    </row>
    <row r="50" spans="1:28" s="17" customFormat="1" ht="13.5" customHeight="1">
      <c r="A50" s="16">
        <v>12</v>
      </c>
      <c r="B50" s="150">
        <f t="shared" si="3"/>
        <v>674</v>
      </c>
      <c r="C50" s="150">
        <f t="shared" si="4"/>
        <v>301</v>
      </c>
      <c r="D50" s="150">
        <v>50</v>
      </c>
      <c r="E50" s="150">
        <v>8</v>
      </c>
      <c r="F50" s="150">
        <v>80</v>
      </c>
      <c r="G50" s="150">
        <v>11</v>
      </c>
      <c r="H50" s="150">
        <v>6</v>
      </c>
      <c r="I50" s="150">
        <v>12</v>
      </c>
      <c r="J50" s="150">
        <v>9</v>
      </c>
      <c r="K50" s="150">
        <v>2</v>
      </c>
      <c r="L50" s="150">
        <v>24</v>
      </c>
      <c r="M50" s="150">
        <v>18</v>
      </c>
      <c r="N50" s="150"/>
      <c r="O50" s="150">
        <v>12</v>
      </c>
      <c r="P50" s="150">
        <v>5</v>
      </c>
      <c r="Q50" s="150" t="s">
        <v>219</v>
      </c>
      <c r="R50" s="150">
        <v>7</v>
      </c>
      <c r="S50" s="150">
        <v>5</v>
      </c>
      <c r="T50" s="150">
        <v>1</v>
      </c>
      <c r="U50" s="150">
        <v>2</v>
      </c>
      <c r="V50" s="150">
        <v>11</v>
      </c>
      <c r="W50" s="150">
        <v>6</v>
      </c>
      <c r="X50" s="150">
        <v>6</v>
      </c>
      <c r="Y50" s="150" t="s">
        <v>33</v>
      </c>
      <c r="Z50" s="150">
        <v>1</v>
      </c>
      <c r="AA50" s="150">
        <v>25</v>
      </c>
    </row>
    <row r="51" spans="1:28" s="17" customFormat="1" ht="13.5" customHeight="1">
      <c r="A51" s="16">
        <v>15</v>
      </c>
      <c r="B51" s="150">
        <f t="shared" si="3"/>
        <v>745</v>
      </c>
      <c r="C51" s="150">
        <f t="shared" si="4"/>
        <v>308</v>
      </c>
      <c r="D51" s="150">
        <v>45</v>
      </c>
      <c r="E51" s="150">
        <v>7</v>
      </c>
      <c r="F51" s="150">
        <v>91</v>
      </c>
      <c r="G51" s="150">
        <v>4</v>
      </c>
      <c r="H51" s="150">
        <v>8</v>
      </c>
      <c r="I51" s="150">
        <v>27</v>
      </c>
      <c r="J51" s="150">
        <v>4</v>
      </c>
      <c r="K51" s="150">
        <v>4</v>
      </c>
      <c r="L51" s="150">
        <v>22</v>
      </c>
      <c r="M51" s="150">
        <v>14</v>
      </c>
      <c r="N51" s="150"/>
      <c r="O51" s="150">
        <v>4</v>
      </c>
      <c r="P51" s="150">
        <v>3</v>
      </c>
      <c r="Q51" s="150" t="s">
        <v>219</v>
      </c>
      <c r="R51" s="150">
        <v>16</v>
      </c>
      <c r="S51" s="150">
        <v>5</v>
      </c>
      <c r="T51" s="150">
        <v>4</v>
      </c>
      <c r="U51" s="150">
        <v>2</v>
      </c>
      <c r="V51" s="150">
        <v>8</v>
      </c>
      <c r="W51" s="150" t="s">
        <v>219</v>
      </c>
      <c r="X51" s="150">
        <v>6</v>
      </c>
      <c r="Y51" s="150" t="s">
        <v>33</v>
      </c>
      <c r="Z51" s="150" t="s">
        <v>33</v>
      </c>
      <c r="AA51" s="150">
        <v>34</v>
      </c>
    </row>
    <row r="52" spans="1:28" s="17" customFormat="1" ht="13.5" customHeight="1">
      <c r="A52" s="16">
        <v>20</v>
      </c>
      <c r="B52" s="150">
        <f t="shared" si="3"/>
        <v>590</v>
      </c>
      <c r="C52" s="150">
        <f t="shared" si="4"/>
        <v>254</v>
      </c>
      <c r="D52" s="150">
        <v>50</v>
      </c>
      <c r="E52" s="150">
        <v>7</v>
      </c>
      <c r="F52" s="150">
        <v>81</v>
      </c>
      <c r="G52" s="150">
        <v>15</v>
      </c>
      <c r="H52" s="150">
        <v>10</v>
      </c>
      <c r="I52" s="150">
        <v>19</v>
      </c>
      <c r="J52" s="150">
        <v>4</v>
      </c>
      <c r="K52" s="150">
        <v>3</v>
      </c>
      <c r="L52" s="150">
        <v>27</v>
      </c>
      <c r="M52" s="150">
        <v>5</v>
      </c>
      <c r="N52" s="150"/>
      <c r="O52" s="150" t="s">
        <v>219</v>
      </c>
      <c r="P52" s="150">
        <v>4</v>
      </c>
      <c r="Q52" s="150" t="s">
        <v>33</v>
      </c>
      <c r="R52" s="150">
        <v>8</v>
      </c>
      <c r="S52" s="150">
        <v>2</v>
      </c>
      <c r="T52" s="150" t="s">
        <v>219</v>
      </c>
      <c r="U52" s="150" t="s">
        <v>219</v>
      </c>
      <c r="V52" s="150">
        <v>5</v>
      </c>
      <c r="W52" s="150" t="s">
        <v>219</v>
      </c>
      <c r="X52" s="150">
        <v>1</v>
      </c>
      <c r="Y52" s="150">
        <v>1</v>
      </c>
      <c r="Z52" s="150" t="s">
        <v>33</v>
      </c>
      <c r="AA52" s="150">
        <v>12</v>
      </c>
    </row>
    <row r="53" spans="1:28" s="17" customFormat="1" ht="13.5" customHeight="1">
      <c r="A53" s="16">
        <v>21</v>
      </c>
      <c r="B53" s="18">
        <f t="shared" si="3"/>
        <v>567</v>
      </c>
      <c r="C53" s="18">
        <f t="shared" si="4"/>
        <v>232</v>
      </c>
      <c r="D53" s="18">
        <v>39</v>
      </c>
      <c r="E53" s="18">
        <v>7</v>
      </c>
      <c r="F53" s="18">
        <v>78</v>
      </c>
      <c r="G53" s="18">
        <v>15</v>
      </c>
      <c r="H53" s="18">
        <v>10</v>
      </c>
      <c r="I53" s="18">
        <v>15</v>
      </c>
      <c r="J53" s="18">
        <v>4</v>
      </c>
      <c r="K53" s="18">
        <v>3</v>
      </c>
      <c r="L53" s="18">
        <v>25</v>
      </c>
      <c r="M53" s="18">
        <v>6</v>
      </c>
      <c r="N53" s="18"/>
      <c r="O53" s="18" t="s">
        <v>125</v>
      </c>
      <c r="P53" s="18">
        <v>4</v>
      </c>
      <c r="Q53" s="18" t="s">
        <v>125</v>
      </c>
      <c r="R53" s="18">
        <v>7</v>
      </c>
      <c r="S53" s="18">
        <v>2</v>
      </c>
      <c r="T53" s="18" t="s">
        <v>125</v>
      </c>
      <c r="U53" s="18" t="s">
        <v>125</v>
      </c>
      <c r="V53" s="18">
        <v>5</v>
      </c>
      <c r="W53" s="18" t="s">
        <v>125</v>
      </c>
      <c r="X53" s="18">
        <v>1</v>
      </c>
      <c r="Y53" s="18" t="s">
        <v>125</v>
      </c>
      <c r="Z53" s="18" t="s">
        <v>125</v>
      </c>
      <c r="AA53" s="18">
        <v>11</v>
      </c>
      <c r="AB53" s="144" t="s">
        <v>220</v>
      </c>
    </row>
    <row r="54" spans="1:28" s="17" customFormat="1" ht="13.5" customHeight="1">
      <c r="A54" s="16">
        <v>22</v>
      </c>
      <c r="B54" s="18">
        <f t="shared" si="3"/>
        <v>492</v>
      </c>
      <c r="C54" s="18">
        <f t="shared" si="4"/>
        <v>211</v>
      </c>
      <c r="D54" s="18">
        <v>38</v>
      </c>
      <c r="E54" s="18">
        <v>10</v>
      </c>
      <c r="F54" s="18">
        <v>68</v>
      </c>
      <c r="G54" s="18">
        <v>13</v>
      </c>
      <c r="H54" s="18">
        <v>8</v>
      </c>
      <c r="I54" s="18">
        <v>6</v>
      </c>
      <c r="J54" s="18" t="s">
        <v>125</v>
      </c>
      <c r="K54" s="18">
        <v>2</v>
      </c>
      <c r="L54" s="18">
        <v>17</v>
      </c>
      <c r="M54" s="18">
        <v>11</v>
      </c>
      <c r="N54" s="18"/>
      <c r="O54" s="18" t="s">
        <v>125</v>
      </c>
      <c r="P54" s="18">
        <v>1</v>
      </c>
      <c r="Q54" s="18" t="s">
        <v>125</v>
      </c>
      <c r="R54" s="18">
        <v>13</v>
      </c>
      <c r="S54" s="18">
        <v>2</v>
      </c>
      <c r="T54" s="18" t="s">
        <v>125</v>
      </c>
      <c r="U54" s="18" t="s">
        <v>125</v>
      </c>
      <c r="V54" s="18">
        <v>9</v>
      </c>
      <c r="W54" s="18" t="s">
        <v>125</v>
      </c>
      <c r="X54" s="18" t="s">
        <v>125</v>
      </c>
      <c r="Y54" s="18">
        <v>1</v>
      </c>
      <c r="Z54" s="18" t="s">
        <v>125</v>
      </c>
      <c r="AA54" s="18">
        <v>12</v>
      </c>
    </row>
    <row r="55" spans="1:28" s="17" customFormat="1" ht="13.5" customHeight="1">
      <c r="A55" s="16">
        <v>23</v>
      </c>
      <c r="B55" s="18">
        <f t="shared" si="3"/>
        <v>1625</v>
      </c>
      <c r="C55" s="18">
        <f t="shared" si="4"/>
        <v>1002</v>
      </c>
      <c r="D55" s="18">
        <v>185</v>
      </c>
      <c r="E55" s="18">
        <v>1</v>
      </c>
      <c r="F55" s="18">
        <v>324</v>
      </c>
      <c r="G55" s="18">
        <v>67</v>
      </c>
      <c r="H55" s="18">
        <v>25</v>
      </c>
      <c r="I55" s="18">
        <v>51</v>
      </c>
      <c r="J55" s="18">
        <v>2</v>
      </c>
      <c r="K55" s="18">
        <v>16</v>
      </c>
      <c r="L55" s="18">
        <v>126</v>
      </c>
      <c r="M55" s="18">
        <v>12</v>
      </c>
      <c r="N55" s="18"/>
      <c r="O55" s="18" t="s">
        <v>125</v>
      </c>
      <c r="P55" s="18">
        <v>2</v>
      </c>
      <c r="Q55" s="18" t="s">
        <v>125</v>
      </c>
      <c r="R55" s="18">
        <v>16</v>
      </c>
      <c r="S55" s="18">
        <v>1</v>
      </c>
      <c r="T55" s="18" t="s">
        <v>125</v>
      </c>
      <c r="U55" s="18" t="s">
        <v>125</v>
      </c>
      <c r="V55" s="18">
        <v>139</v>
      </c>
      <c r="W55" s="18" t="s">
        <v>125</v>
      </c>
      <c r="X55" s="18" t="s">
        <v>125</v>
      </c>
      <c r="Y55" s="18">
        <v>9</v>
      </c>
      <c r="Z55" s="18" t="s">
        <v>125</v>
      </c>
      <c r="AA55" s="18">
        <v>26</v>
      </c>
    </row>
    <row r="56" spans="1:28" s="17" customFormat="1" ht="13.5" customHeight="1">
      <c r="A56" s="16">
        <v>24</v>
      </c>
      <c r="B56" s="18">
        <f t="shared" si="3"/>
        <v>769</v>
      </c>
      <c r="C56" s="18">
        <f t="shared" si="4"/>
        <v>472</v>
      </c>
      <c r="D56" s="18">
        <v>76</v>
      </c>
      <c r="E56" s="18">
        <v>10</v>
      </c>
      <c r="F56" s="18">
        <v>157</v>
      </c>
      <c r="G56" s="18">
        <v>39</v>
      </c>
      <c r="H56" s="18">
        <v>16</v>
      </c>
      <c r="I56" s="18">
        <v>21</v>
      </c>
      <c r="J56" s="18">
        <v>1</v>
      </c>
      <c r="K56" s="18">
        <v>20</v>
      </c>
      <c r="L56" s="18">
        <v>50</v>
      </c>
      <c r="M56" s="18">
        <v>9</v>
      </c>
      <c r="N56" s="18"/>
      <c r="O56" s="18" t="s">
        <v>125</v>
      </c>
      <c r="P56" s="18" t="s">
        <v>125</v>
      </c>
      <c r="Q56" s="18" t="s">
        <v>125</v>
      </c>
      <c r="R56" s="18">
        <v>19</v>
      </c>
      <c r="S56" s="18">
        <v>3</v>
      </c>
      <c r="T56" s="18" t="s">
        <v>125</v>
      </c>
      <c r="U56" s="18" t="s">
        <v>125</v>
      </c>
      <c r="V56" s="18">
        <v>30</v>
      </c>
      <c r="W56" s="18" t="s">
        <v>125</v>
      </c>
      <c r="X56" s="18" t="s">
        <v>125</v>
      </c>
      <c r="Y56" s="18" t="s">
        <v>125</v>
      </c>
      <c r="Z56" s="18">
        <v>1</v>
      </c>
      <c r="AA56" s="18">
        <v>20</v>
      </c>
    </row>
    <row r="57" spans="1:28" s="17" customFormat="1" ht="13.5" customHeight="1">
      <c r="A57" s="16">
        <v>25</v>
      </c>
      <c r="B57" s="18">
        <f t="shared" si="3"/>
        <v>551</v>
      </c>
      <c r="C57" s="18">
        <f t="shared" si="4"/>
        <v>319</v>
      </c>
      <c r="D57" s="18">
        <v>46</v>
      </c>
      <c r="E57" s="18">
        <v>2</v>
      </c>
      <c r="F57" s="18">
        <v>114</v>
      </c>
      <c r="G57" s="18">
        <v>23</v>
      </c>
      <c r="H57" s="18">
        <v>10</v>
      </c>
      <c r="I57" s="18">
        <v>18</v>
      </c>
      <c r="J57" s="18">
        <v>1</v>
      </c>
      <c r="K57" s="18">
        <v>5</v>
      </c>
      <c r="L57" s="18">
        <v>43</v>
      </c>
      <c r="M57" s="18">
        <v>6</v>
      </c>
      <c r="N57" s="18"/>
      <c r="O57" s="18" t="s">
        <v>125</v>
      </c>
      <c r="P57" s="18">
        <v>3</v>
      </c>
      <c r="Q57" s="18">
        <v>4</v>
      </c>
      <c r="R57" s="18">
        <v>10</v>
      </c>
      <c r="S57" s="18" t="s">
        <v>125</v>
      </c>
      <c r="T57" s="18" t="s">
        <v>125</v>
      </c>
      <c r="U57" s="18" t="s">
        <v>125</v>
      </c>
      <c r="V57" s="18">
        <v>15</v>
      </c>
      <c r="W57" s="18" t="s">
        <v>125</v>
      </c>
      <c r="X57" s="18">
        <v>1</v>
      </c>
      <c r="Y57" s="18">
        <v>3</v>
      </c>
      <c r="Z57" s="18" t="s">
        <v>125</v>
      </c>
      <c r="AA57" s="18">
        <v>15</v>
      </c>
    </row>
    <row r="58" spans="1:28" s="17" customFormat="1" ht="13.5" customHeight="1">
      <c r="A58" s="16">
        <v>26</v>
      </c>
      <c r="B58" s="18">
        <f t="shared" si="3"/>
        <v>565</v>
      </c>
      <c r="C58" s="18">
        <f t="shared" si="4"/>
        <v>294</v>
      </c>
      <c r="D58" s="18">
        <v>58</v>
      </c>
      <c r="E58" s="18">
        <v>3</v>
      </c>
      <c r="F58" s="18">
        <v>104</v>
      </c>
      <c r="G58" s="18">
        <v>20</v>
      </c>
      <c r="H58" s="18">
        <v>10</v>
      </c>
      <c r="I58" s="18">
        <v>19</v>
      </c>
      <c r="J58" s="18" t="s">
        <v>125</v>
      </c>
      <c r="K58" s="18">
        <v>6</v>
      </c>
      <c r="L58" s="18">
        <v>27</v>
      </c>
      <c r="M58" s="18">
        <v>7</v>
      </c>
      <c r="N58" s="18"/>
      <c r="O58" s="18" t="s">
        <v>125</v>
      </c>
      <c r="P58" s="18">
        <v>2</v>
      </c>
      <c r="Q58" s="18" t="s">
        <v>125</v>
      </c>
      <c r="R58" s="18">
        <v>5</v>
      </c>
      <c r="S58" s="18">
        <v>4</v>
      </c>
      <c r="T58" s="18" t="s">
        <v>125</v>
      </c>
      <c r="U58" s="18" t="s">
        <v>125</v>
      </c>
      <c r="V58" s="18">
        <v>17</v>
      </c>
      <c r="W58" s="18" t="s">
        <v>125</v>
      </c>
      <c r="X58" s="18">
        <v>2</v>
      </c>
      <c r="Y58" s="18">
        <v>6</v>
      </c>
      <c r="Z58" s="18" t="s">
        <v>125</v>
      </c>
      <c r="AA58" s="18">
        <v>4</v>
      </c>
    </row>
    <row r="59" spans="1:28" s="17" customFormat="1" ht="13.5" customHeight="1">
      <c r="A59" s="16">
        <v>27</v>
      </c>
      <c r="B59" s="18">
        <f t="shared" si="3"/>
        <v>575</v>
      </c>
      <c r="C59" s="18">
        <f t="shared" si="4"/>
        <v>287</v>
      </c>
      <c r="D59" s="18">
        <v>48</v>
      </c>
      <c r="E59" s="18">
        <v>2</v>
      </c>
      <c r="F59" s="18">
        <v>92</v>
      </c>
      <c r="G59" s="18">
        <v>20</v>
      </c>
      <c r="H59" s="18">
        <v>8</v>
      </c>
      <c r="I59" s="18">
        <v>24</v>
      </c>
      <c r="J59" s="18">
        <v>2</v>
      </c>
      <c r="K59" s="18">
        <v>4</v>
      </c>
      <c r="L59" s="18">
        <v>25</v>
      </c>
      <c r="M59" s="18">
        <v>3</v>
      </c>
      <c r="N59" s="18"/>
      <c r="O59" s="18" t="s">
        <v>125</v>
      </c>
      <c r="P59" s="18">
        <v>1</v>
      </c>
      <c r="Q59" s="18">
        <v>1</v>
      </c>
      <c r="R59" s="18">
        <v>7</v>
      </c>
      <c r="S59" s="18" t="s">
        <v>125</v>
      </c>
      <c r="T59" s="18" t="s">
        <v>125</v>
      </c>
      <c r="U59" s="18" t="s">
        <v>125</v>
      </c>
      <c r="V59" s="18">
        <v>20</v>
      </c>
      <c r="W59" s="18" t="s">
        <v>125</v>
      </c>
      <c r="X59" s="18" t="s">
        <v>125</v>
      </c>
      <c r="Y59" s="18">
        <v>7</v>
      </c>
      <c r="Z59" s="18" t="s">
        <v>125</v>
      </c>
      <c r="AA59" s="18">
        <v>23</v>
      </c>
    </row>
    <row r="60" spans="1:28" s="17" customFormat="1" ht="13.5" customHeight="1">
      <c r="A60" s="16">
        <v>28</v>
      </c>
      <c r="B60" s="18">
        <f t="shared" si="3"/>
        <v>626</v>
      </c>
      <c r="C60" s="18">
        <f t="shared" si="4"/>
        <v>275</v>
      </c>
      <c r="D60" s="18">
        <v>64</v>
      </c>
      <c r="E60" s="18">
        <v>5</v>
      </c>
      <c r="F60" s="18">
        <v>82</v>
      </c>
      <c r="G60" s="18">
        <v>16</v>
      </c>
      <c r="H60" s="18">
        <v>10</v>
      </c>
      <c r="I60" s="18">
        <v>18</v>
      </c>
      <c r="J60" s="18">
        <v>1</v>
      </c>
      <c r="K60" s="18">
        <v>1</v>
      </c>
      <c r="L60" s="18">
        <v>30</v>
      </c>
      <c r="M60" s="18">
        <v>5</v>
      </c>
      <c r="N60" s="18"/>
      <c r="O60" s="18" t="s">
        <v>125</v>
      </c>
      <c r="P60" s="18" t="s">
        <v>125</v>
      </c>
      <c r="Q60" s="18" t="s">
        <v>125</v>
      </c>
      <c r="R60" s="18">
        <v>8</v>
      </c>
      <c r="S60" s="18">
        <v>3</v>
      </c>
      <c r="T60" s="18" t="s">
        <v>125</v>
      </c>
      <c r="U60" s="18" t="s">
        <v>125</v>
      </c>
      <c r="V60" s="18">
        <v>23</v>
      </c>
      <c r="W60" s="18" t="s">
        <v>125</v>
      </c>
      <c r="X60" s="18">
        <v>2</v>
      </c>
      <c r="Y60" s="18">
        <v>1</v>
      </c>
      <c r="Z60" s="18" t="s">
        <v>125</v>
      </c>
      <c r="AA60" s="18">
        <v>6</v>
      </c>
    </row>
    <row r="61" spans="1:28" s="17" customFormat="1" ht="6.75" customHeight="1" thickBot="1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50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8" ht="9.75" customHeight="1" thickTop="1" thickBo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9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8" ht="13.5" customHeight="1" thickTop="1">
      <c r="A63" s="216" t="s">
        <v>5</v>
      </c>
      <c r="B63" s="220" t="s">
        <v>6</v>
      </c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1"/>
      <c r="N63" s="9"/>
      <c r="O63" s="216" t="s">
        <v>34</v>
      </c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1"/>
    </row>
    <row r="64" spans="1:28" s="12" customFormat="1" ht="21" customHeight="1">
      <c r="A64" s="217"/>
      <c r="B64" s="130" t="s">
        <v>35</v>
      </c>
      <c r="C64" s="130" t="s">
        <v>36</v>
      </c>
      <c r="D64" s="130" t="s">
        <v>37</v>
      </c>
      <c r="E64" s="130" t="s">
        <v>38</v>
      </c>
      <c r="F64" s="130" t="s">
        <v>39</v>
      </c>
      <c r="G64" s="130" t="s">
        <v>40</v>
      </c>
      <c r="H64" s="130" t="s">
        <v>41</v>
      </c>
      <c r="I64" s="130" t="s">
        <v>42</v>
      </c>
      <c r="J64" s="130" t="s">
        <v>43</v>
      </c>
      <c r="K64" s="130" t="s">
        <v>44</v>
      </c>
      <c r="L64" s="130" t="s">
        <v>45</v>
      </c>
      <c r="M64" s="154" t="s">
        <v>46</v>
      </c>
      <c r="N64" s="153"/>
      <c r="O64" s="151" t="s">
        <v>47</v>
      </c>
      <c r="P64" s="10" t="s">
        <v>48</v>
      </c>
      <c r="Q64" s="130" t="s">
        <v>49</v>
      </c>
      <c r="R64" s="130" t="s">
        <v>50</v>
      </c>
      <c r="S64" s="130" t="s">
        <v>51</v>
      </c>
      <c r="T64" s="130" t="s">
        <v>52</v>
      </c>
      <c r="U64" s="130" t="s">
        <v>53</v>
      </c>
      <c r="V64" s="130" t="s">
        <v>54</v>
      </c>
      <c r="W64" s="130" t="s">
        <v>55</v>
      </c>
      <c r="X64" s="130" t="s">
        <v>56</v>
      </c>
      <c r="Y64" s="130" t="s">
        <v>57</v>
      </c>
      <c r="Z64" s="130" t="s">
        <v>58</v>
      </c>
      <c r="AA64" s="11" t="s">
        <v>61</v>
      </c>
    </row>
    <row r="65" spans="1:27" s="12" customFormat="1" ht="7.5" customHeight="1">
      <c r="A65" s="153"/>
      <c r="B65" s="1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4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"/>
    </row>
    <row r="66" spans="1:27" s="17" customFormat="1" ht="13.5" customHeight="1">
      <c r="A66" s="16" t="s">
        <v>32</v>
      </c>
      <c r="B66" s="150">
        <f>SUM(C66:AA66)</f>
        <v>614</v>
      </c>
      <c r="C66" s="150">
        <v>16</v>
      </c>
      <c r="D66" s="150">
        <v>3</v>
      </c>
      <c r="E66" s="150">
        <v>161</v>
      </c>
      <c r="F66" s="150">
        <v>5</v>
      </c>
      <c r="G66" s="150">
        <v>6</v>
      </c>
      <c r="H66" s="150">
        <v>4</v>
      </c>
      <c r="I66" s="150">
        <v>9</v>
      </c>
      <c r="J66" s="150">
        <v>4</v>
      </c>
      <c r="K66" s="150">
        <v>3</v>
      </c>
      <c r="L66" s="150">
        <v>83</v>
      </c>
      <c r="M66" s="150">
        <v>36</v>
      </c>
      <c r="N66" s="150"/>
      <c r="O66" s="150">
        <v>147</v>
      </c>
      <c r="P66" s="150">
        <v>72</v>
      </c>
      <c r="Q66" s="150">
        <v>1</v>
      </c>
      <c r="R66" s="150">
        <v>11</v>
      </c>
      <c r="S66" s="150">
        <v>3</v>
      </c>
      <c r="T66" s="150">
        <v>1</v>
      </c>
      <c r="U66" s="150" t="s">
        <v>33</v>
      </c>
      <c r="V66" s="150">
        <v>1</v>
      </c>
      <c r="W66" s="150">
        <v>5</v>
      </c>
      <c r="X66" s="150">
        <v>7</v>
      </c>
      <c r="Y66" s="150">
        <v>23</v>
      </c>
      <c r="Z66" s="150">
        <v>7</v>
      </c>
      <c r="AA66" s="150">
        <v>6</v>
      </c>
    </row>
    <row r="67" spans="1:27" s="17" customFormat="1" ht="13.5" customHeight="1">
      <c r="A67" s="16">
        <v>7</v>
      </c>
      <c r="B67" s="150">
        <f t="shared" ref="B67:B69" si="5">SUM(C67:AA67)</f>
        <v>519</v>
      </c>
      <c r="C67" s="150">
        <v>15</v>
      </c>
      <c r="D67" s="150">
        <v>9</v>
      </c>
      <c r="E67" s="150">
        <v>155</v>
      </c>
      <c r="F67" s="150">
        <v>5</v>
      </c>
      <c r="G67" s="150">
        <v>7</v>
      </c>
      <c r="H67" s="150">
        <v>24</v>
      </c>
      <c r="I67" s="150">
        <v>9</v>
      </c>
      <c r="J67" s="150">
        <v>6</v>
      </c>
      <c r="K67" s="150">
        <v>5</v>
      </c>
      <c r="L67" s="150">
        <v>40</v>
      </c>
      <c r="M67" s="150">
        <v>28</v>
      </c>
      <c r="N67" s="150"/>
      <c r="O67" s="150">
        <v>131</v>
      </c>
      <c r="P67" s="150">
        <v>37</v>
      </c>
      <c r="Q67" s="150" t="s">
        <v>33</v>
      </c>
      <c r="R67" s="150">
        <v>4</v>
      </c>
      <c r="S67" s="150">
        <v>8</v>
      </c>
      <c r="T67" s="150" t="s">
        <v>33</v>
      </c>
      <c r="U67" s="150">
        <v>1</v>
      </c>
      <c r="V67" s="150">
        <v>2</v>
      </c>
      <c r="W67" s="150">
        <v>4</v>
      </c>
      <c r="X67" s="150">
        <v>5</v>
      </c>
      <c r="Y67" s="150">
        <v>15</v>
      </c>
      <c r="Z67" s="150">
        <v>8</v>
      </c>
      <c r="AA67" s="150">
        <v>1</v>
      </c>
    </row>
    <row r="68" spans="1:27" s="17" customFormat="1" ht="13.5" customHeight="1">
      <c r="A68" s="16">
        <v>12</v>
      </c>
      <c r="B68" s="150">
        <f t="shared" si="5"/>
        <v>373</v>
      </c>
      <c r="C68" s="150">
        <v>8</v>
      </c>
      <c r="D68" s="150">
        <v>5</v>
      </c>
      <c r="E68" s="150">
        <v>121</v>
      </c>
      <c r="F68" s="150">
        <v>3</v>
      </c>
      <c r="G68" s="150">
        <v>2</v>
      </c>
      <c r="H68" s="150">
        <v>6</v>
      </c>
      <c r="I68" s="150">
        <v>8</v>
      </c>
      <c r="J68" s="150">
        <v>4</v>
      </c>
      <c r="K68" s="150">
        <v>1</v>
      </c>
      <c r="L68" s="150">
        <v>48</v>
      </c>
      <c r="M68" s="150">
        <v>21</v>
      </c>
      <c r="N68" s="150"/>
      <c r="O68" s="150">
        <v>84</v>
      </c>
      <c r="P68" s="150">
        <v>29</v>
      </c>
      <c r="Q68" s="150" t="s">
        <v>33</v>
      </c>
      <c r="R68" s="150">
        <v>7</v>
      </c>
      <c r="S68" s="150">
        <v>7</v>
      </c>
      <c r="T68" s="150" t="s">
        <v>33</v>
      </c>
      <c r="U68" s="150" t="s">
        <v>33</v>
      </c>
      <c r="V68" s="150" t="s">
        <v>33</v>
      </c>
      <c r="W68" s="150" t="s">
        <v>33</v>
      </c>
      <c r="X68" s="150">
        <v>1</v>
      </c>
      <c r="Y68" s="150">
        <v>12</v>
      </c>
      <c r="Z68" s="150">
        <v>5</v>
      </c>
      <c r="AA68" s="150">
        <v>1</v>
      </c>
    </row>
    <row r="69" spans="1:27" s="17" customFormat="1" ht="13.5" customHeight="1">
      <c r="A69" s="16">
        <v>15</v>
      </c>
      <c r="B69" s="18">
        <f t="shared" si="5"/>
        <v>437</v>
      </c>
      <c r="C69" s="150">
        <v>5</v>
      </c>
      <c r="D69" s="150">
        <v>9</v>
      </c>
      <c r="E69" s="150">
        <v>130</v>
      </c>
      <c r="F69" s="150">
        <v>4</v>
      </c>
      <c r="G69" s="150">
        <v>7</v>
      </c>
      <c r="H69" s="150">
        <v>8</v>
      </c>
      <c r="I69" s="150">
        <v>7</v>
      </c>
      <c r="J69" s="150">
        <v>8</v>
      </c>
      <c r="K69" s="150">
        <v>2</v>
      </c>
      <c r="L69" s="150">
        <v>45</v>
      </c>
      <c r="M69" s="150">
        <v>30</v>
      </c>
      <c r="N69" s="150"/>
      <c r="O69" s="150">
        <v>91</v>
      </c>
      <c r="P69" s="150">
        <v>40</v>
      </c>
      <c r="Q69" s="150">
        <v>2</v>
      </c>
      <c r="R69" s="150">
        <v>4</v>
      </c>
      <c r="S69" s="150">
        <v>4</v>
      </c>
      <c r="T69" s="150" t="s">
        <v>33</v>
      </c>
      <c r="U69" s="150" t="s">
        <v>33</v>
      </c>
      <c r="V69" s="150">
        <v>3</v>
      </c>
      <c r="W69" s="150">
        <v>2</v>
      </c>
      <c r="X69" s="150">
        <v>1</v>
      </c>
      <c r="Y69" s="150">
        <v>15</v>
      </c>
      <c r="Z69" s="150">
        <v>5</v>
      </c>
      <c r="AA69" s="150">
        <v>15</v>
      </c>
    </row>
    <row r="70" spans="1:27" s="17" customFormat="1" ht="13.5" customHeight="1">
      <c r="A70" s="16">
        <v>20</v>
      </c>
      <c r="B70" s="150">
        <f>SUM(C70:AA70)</f>
        <v>336</v>
      </c>
      <c r="C70" s="150">
        <v>8</v>
      </c>
      <c r="D70" s="150">
        <v>8</v>
      </c>
      <c r="E70" s="150">
        <v>95</v>
      </c>
      <c r="F70" s="150">
        <v>4</v>
      </c>
      <c r="G70" s="150">
        <v>6</v>
      </c>
      <c r="H70" s="150">
        <v>10</v>
      </c>
      <c r="I70" s="150">
        <v>3</v>
      </c>
      <c r="J70" s="150">
        <v>7</v>
      </c>
      <c r="K70" s="150">
        <v>6</v>
      </c>
      <c r="L70" s="150">
        <v>37</v>
      </c>
      <c r="M70" s="150">
        <v>20</v>
      </c>
      <c r="N70" s="150"/>
      <c r="O70" s="150">
        <v>61</v>
      </c>
      <c r="P70" s="150">
        <v>36</v>
      </c>
      <c r="Q70" s="150" t="s">
        <v>33</v>
      </c>
      <c r="R70" s="150">
        <v>8</v>
      </c>
      <c r="S70" s="150">
        <v>5</v>
      </c>
      <c r="T70" s="150">
        <v>1</v>
      </c>
      <c r="U70" s="150" t="s">
        <v>33</v>
      </c>
      <c r="V70" s="150">
        <v>3</v>
      </c>
      <c r="W70" s="150">
        <v>1</v>
      </c>
      <c r="X70" s="150">
        <v>6</v>
      </c>
      <c r="Y70" s="150">
        <v>7</v>
      </c>
      <c r="Z70" s="150">
        <v>3</v>
      </c>
      <c r="AA70" s="150">
        <v>1</v>
      </c>
    </row>
    <row r="71" spans="1:27" s="17" customFormat="1" ht="13.5" customHeight="1">
      <c r="A71" s="16">
        <v>21</v>
      </c>
      <c r="B71" s="18">
        <f t="shared" ref="B71:B78" si="6">SUM(C71:AA71)</f>
        <v>335</v>
      </c>
      <c r="C71" s="18">
        <v>8</v>
      </c>
      <c r="D71" s="18">
        <v>8</v>
      </c>
      <c r="E71" s="18">
        <v>95</v>
      </c>
      <c r="F71" s="18">
        <v>4</v>
      </c>
      <c r="G71" s="18">
        <v>6</v>
      </c>
      <c r="H71" s="18">
        <v>10</v>
      </c>
      <c r="I71" s="18">
        <v>3</v>
      </c>
      <c r="J71" s="18">
        <v>7</v>
      </c>
      <c r="K71" s="18">
        <v>6</v>
      </c>
      <c r="L71" s="18">
        <v>37</v>
      </c>
      <c r="M71" s="18">
        <v>20</v>
      </c>
      <c r="N71" s="18"/>
      <c r="O71" s="18">
        <v>61</v>
      </c>
      <c r="P71" s="18">
        <v>36</v>
      </c>
      <c r="Q71" s="18" t="s">
        <v>125</v>
      </c>
      <c r="R71" s="18">
        <v>8</v>
      </c>
      <c r="S71" s="18">
        <v>5</v>
      </c>
      <c r="T71" s="18">
        <v>1</v>
      </c>
      <c r="U71" s="18" t="s">
        <v>125</v>
      </c>
      <c r="V71" s="18">
        <v>3</v>
      </c>
      <c r="W71" s="18">
        <v>1</v>
      </c>
      <c r="X71" s="18">
        <v>6</v>
      </c>
      <c r="Y71" s="18">
        <v>7</v>
      </c>
      <c r="Z71" s="18">
        <v>3</v>
      </c>
      <c r="AA71" s="18" t="s">
        <v>125</v>
      </c>
    </row>
    <row r="72" spans="1:27" s="17" customFormat="1" ht="13.5" customHeight="1">
      <c r="A72" s="16">
        <v>22</v>
      </c>
      <c r="B72" s="18">
        <f t="shared" si="6"/>
        <v>281</v>
      </c>
      <c r="C72" s="18">
        <v>11</v>
      </c>
      <c r="D72" s="18">
        <v>6</v>
      </c>
      <c r="E72" s="18">
        <v>91</v>
      </c>
      <c r="F72" s="18">
        <v>13</v>
      </c>
      <c r="G72" s="18">
        <v>6</v>
      </c>
      <c r="H72" s="18">
        <v>10</v>
      </c>
      <c r="I72" s="18">
        <v>8</v>
      </c>
      <c r="J72" s="18">
        <v>5</v>
      </c>
      <c r="K72" s="18">
        <v>2</v>
      </c>
      <c r="L72" s="18">
        <v>24</v>
      </c>
      <c r="M72" s="18">
        <v>13</v>
      </c>
      <c r="N72" s="18"/>
      <c r="O72" s="18">
        <v>50</v>
      </c>
      <c r="P72" s="18">
        <v>24</v>
      </c>
      <c r="Q72" s="18" t="s">
        <v>125</v>
      </c>
      <c r="R72" s="18">
        <v>1</v>
      </c>
      <c r="S72" s="18" t="s">
        <v>125</v>
      </c>
      <c r="T72" s="18" t="s">
        <v>125</v>
      </c>
      <c r="U72" s="18" t="s">
        <v>125</v>
      </c>
      <c r="V72" s="18">
        <v>1</v>
      </c>
      <c r="W72" s="18">
        <v>1</v>
      </c>
      <c r="X72" s="18">
        <v>1</v>
      </c>
      <c r="Y72" s="18">
        <v>14</v>
      </c>
      <c r="Z72" s="18" t="s">
        <v>125</v>
      </c>
      <c r="AA72" s="18" t="s">
        <v>125</v>
      </c>
    </row>
    <row r="73" spans="1:27" s="17" customFormat="1" ht="13.5" customHeight="1">
      <c r="A73" s="16">
        <v>23</v>
      </c>
      <c r="B73" s="18">
        <f t="shared" si="6"/>
        <v>623</v>
      </c>
      <c r="C73" s="18">
        <v>23</v>
      </c>
      <c r="D73" s="18">
        <v>19</v>
      </c>
      <c r="E73" s="18">
        <v>176</v>
      </c>
      <c r="F73" s="18">
        <v>17</v>
      </c>
      <c r="G73" s="18">
        <v>12</v>
      </c>
      <c r="H73" s="18">
        <v>4</v>
      </c>
      <c r="I73" s="18">
        <v>9</v>
      </c>
      <c r="J73" s="18">
        <v>22</v>
      </c>
      <c r="K73" s="18">
        <v>9</v>
      </c>
      <c r="L73" s="18">
        <v>70</v>
      </c>
      <c r="M73" s="18">
        <v>57</v>
      </c>
      <c r="N73" s="18"/>
      <c r="O73" s="18">
        <v>69</v>
      </c>
      <c r="P73" s="18">
        <v>71</v>
      </c>
      <c r="Q73" s="18" t="s">
        <v>125</v>
      </c>
      <c r="R73" s="18">
        <v>14</v>
      </c>
      <c r="S73" s="18">
        <v>10</v>
      </c>
      <c r="T73" s="18">
        <v>3</v>
      </c>
      <c r="U73" s="18" t="s">
        <v>125</v>
      </c>
      <c r="V73" s="18">
        <v>2</v>
      </c>
      <c r="W73" s="18">
        <v>3</v>
      </c>
      <c r="X73" s="18">
        <v>8</v>
      </c>
      <c r="Y73" s="18">
        <v>24</v>
      </c>
      <c r="Z73" s="18">
        <v>1</v>
      </c>
      <c r="AA73" s="18" t="s">
        <v>125</v>
      </c>
    </row>
    <row r="74" spans="1:27" s="17" customFormat="1" ht="13.5" customHeight="1">
      <c r="A74" s="16">
        <v>24</v>
      </c>
      <c r="B74" s="18">
        <f t="shared" si="6"/>
        <v>297</v>
      </c>
      <c r="C74" s="18">
        <v>10</v>
      </c>
      <c r="D74" s="18">
        <v>8</v>
      </c>
      <c r="E74" s="18">
        <v>86</v>
      </c>
      <c r="F74" s="18">
        <v>4</v>
      </c>
      <c r="G74" s="18">
        <v>1</v>
      </c>
      <c r="H74" s="18">
        <v>8</v>
      </c>
      <c r="I74" s="18">
        <v>3</v>
      </c>
      <c r="J74" s="18">
        <v>5</v>
      </c>
      <c r="K74" s="18">
        <v>7</v>
      </c>
      <c r="L74" s="18">
        <v>23</v>
      </c>
      <c r="M74" s="18">
        <v>22</v>
      </c>
      <c r="N74" s="18"/>
      <c r="O74" s="18">
        <v>45</v>
      </c>
      <c r="P74" s="18">
        <v>44</v>
      </c>
      <c r="Q74" s="18">
        <v>1</v>
      </c>
      <c r="R74" s="18">
        <v>3</v>
      </c>
      <c r="S74" s="18">
        <v>4</v>
      </c>
      <c r="T74" s="18">
        <v>1</v>
      </c>
      <c r="U74" s="18" t="s">
        <v>125</v>
      </c>
      <c r="V74" s="18">
        <v>1</v>
      </c>
      <c r="W74" s="18">
        <v>2</v>
      </c>
      <c r="X74" s="18">
        <v>1</v>
      </c>
      <c r="Y74" s="18">
        <v>15</v>
      </c>
      <c r="Z74" s="18">
        <v>2</v>
      </c>
      <c r="AA74" s="18">
        <v>1</v>
      </c>
    </row>
    <row r="75" spans="1:27" s="17" customFormat="1" ht="13.5" customHeight="1">
      <c r="A75" s="16">
        <v>25</v>
      </c>
      <c r="B75" s="18">
        <f t="shared" si="6"/>
        <v>232</v>
      </c>
      <c r="C75" s="18">
        <v>4</v>
      </c>
      <c r="D75" s="18">
        <v>5</v>
      </c>
      <c r="E75" s="18">
        <v>70</v>
      </c>
      <c r="F75" s="18">
        <v>2</v>
      </c>
      <c r="G75" s="18">
        <v>6</v>
      </c>
      <c r="H75" s="18">
        <v>3</v>
      </c>
      <c r="I75" s="18">
        <v>2</v>
      </c>
      <c r="J75" s="18">
        <v>6</v>
      </c>
      <c r="K75" s="18">
        <v>6</v>
      </c>
      <c r="L75" s="18">
        <v>17</v>
      </c>
      <c r="M75" s="18">
        <v>15</v>
      </c>
      <c r="N75" s="18"/>
      <c r="O75" s="18">
        <v>31</v>
      </c>
      <c r="P75" s="18">
        <v>26</v>
      </c>
      <c r="Q75" s="18">
        <v>1</v>
      </c>
      <c r="R75" s="18" t="s">
        <v>125</v>
      </c>
      <c r="S75" s="18">
        <v>7</v>
      </c>
      <c r="T75" s="18">
        <v>2</v>
      </c>
      <c r="U75" s="18" t="s">
        <v>125</v>
      </c>
      <c r="V75" s="18" t="s">
        <v>125</v>
      </c>
      <c r="W75" s="18">
        <v>2</v>
      </c>
      <c r="X75" s="18">
        <v>1</v>
      </c>
      <c r="Y75" s="18">
        <v>14</v>
      </c>
      <c r="Z75" s="18">
        <v>7</v>
      </c>
      <c r="AA75" s="18">
        <v>5</v>
      </c>
    </row>
    <row r="76" spans="1:27" s="17" customFormat="1" ht="13.5" customHeight="1">
      <c r="A76" s="16">
        <v>26</v>
      </c>
      <c r="B76" s="18">
        <f t="shared" si="6"/>
        <v>271</v>
      </c>
      <c r="C76" s="18">
        <v>9</v>
      </c>
      <c r="D76" s="18">
        <v>14</v>
      </c>
      <c r="E76" s="18">
        <v>90</v>
      </c>
      <c r="F76" s="18">
        <v>2</v>
      </c>
      <c r="G76" s="18">
        <v>3</v>
      </c>
      <c r="H76" s="18">
        <v>6</v>
      </c>
      <c r="I76" s="18">
        <v>3</v>
      </c>
      <c r="J76" s="18">
        <v>2</v>
      </c>
      <c r="K76" s="18">
        <v>4</v>
      </c>
      <c r="L76" s="18">
        <v>27</v>
      </c>
      <c r="M76" s="18">
        <v>21</v>
      </c>
      <c r="N76" s="18"/>
      <c r="O76" s="18">
        <v>38</v>
      </c>
      <c r="P76" s="18">
        <v>21</v>
      </c>
      <c r="Q76" s="18">
        <v>3</v>
      </c>
      <c r="R76" s="18">
        <v>1</v>
      </c>
      <c r="S76" s="18">
        <v>2</v>
      </c>
      <c r="T76" s="18">
        <v>1</v>
      </c>
      <c r="U76" s="18" t="s">
        <v>125</v>
      </c>
      <c r="V76" s="18">
        <v>2</v>
      </c>
      <c r="W76" s="18">
        <v>2</v>
      </c>
      <c r="X76" s="18" t="s">
        <v>125</v>
      </c>
      <c r="Y76" s="18">
        <v>11</v>
      </c>
      <c r="Z76" s="18">
        <v>5</v>
      </c>
      <c r="AA76" s="18">
        <v>4</v>
      </c>
    </row>
    <row r="77" spans="1:27" s="17" customFormat="1" ht="13.5" customHeight="1">
      <c r="A77" s="16">
        <v>27</v>
      </c>
      <c r="B77" s="18">
        <f t="shared" si="6"/>
        <v>288</v>
      </c>
      <c r="C77" s="18">
        <v>10</v>
      </c>
      <c r="D77" s="18">
        <v>13</v>
      </c>
      <c r="E77" s="18">
        <v>92</v>
      </c>
      <c r="F77" s="18">
        <v>2</v>
      </c>
      <c r="G77" s="18">
        <v>3</v>
      </c>
      <c r="H77" s="18">
        <v>7</v>
      </c>
      <c r="I77" s="18">
        <v>3</v>
      </c>
      <c r="J77" s="18">
        <v>5</v>
      </c>
      <c r="K77" s="18">
        <v>2</v>
      </c>
      <c r="L77" s="18">
        <v>17</v>
      </c>
      <c r="M77" s="18">
        <v>22</v>
      </c>
      <c r="N77" s="18"/>
      <c r="O77" s="18">
        <v>38</v>
      </c>
      <c r="P77" s="18">
        <v>15</v>
      </c>
      <c r="Q77" s="18" t="s">
        <v>125</v>
      </c>
      <c r="R77" s="18">
        <v>2</v>
      </c>
      <c r="S77" s="18">
        <v>5</v>
      </c>
      <c r="T77" s="18">
        <v>3</v>
      </c>
      <c r="U77" s="18" t="s">
        <v>125</v>
      </c>
      <c r="V77" s="18">
        <v>6</v>
      </c>
      <c r="W77" s="18">
        <v>8</v>
      </c>
      <c r="X77" s="18">
        <v>4</v>
      </c>
      <c r="Y77" s="18">
        <v>15</v>
      </c>
      <c r="Z77" s="18">
        <v>6</v>
      </c>
      <c r="AA77" s="18">
        <v>10</v>
      </c>
    </row>
    <row r="78" spans="1:27" s="17" customFormat="1" ht="13.5" customHeight="1">
      <c r="A78" s="16">
        <v>28</v>
      </c>
      <c r="B78" s="18">
        <f t="shared" si="6"/>
        <v>351</v>
      </c>
      <c r="C78" s="18">
        <v>15</v>
      </c>
      <c r="D78" s="18">
        <v>7</v>
      </c>
      <c r="E78" s="18">
        <v>122</v>
      </c>
      <c r="F78" s="18">
        <v>7</v>
      </c>
      <c r="G78" s="18">
        <v>1</v>
      </c>
      <c r="H78" s="18">
        <v>3</v>
      </c>
      <c r="I78" s="18">
        <v>2</v>
      </c>
      <c r="J78" s="18" t="s">
        <v>125</v>
      </c>
      <c r="K78" s="18">
        <v>1</v>
      </c>
      <c r="L78" s="18">
        <v>27</v>
      </c>
      <c r="M78" s="18">
        <v>21</v>
      </c>
      <c r="N78" s="18"/>
      <c r="O78" s="18">
        <v>45</v>
      </c>
      <c r="P78" s="18">
        <v>27</v>
      </c>
      <c r="Q78" s="18">
        <v>2</v>
      </c>
      <c r="R78" s="18">
        <v>4</v>
      </c>
      <c r="S78" s="18">
        <v>9</v>
      </c>
      <c r="T78" s="18">
        <v>6</v>
      </c>
      <c r="U78" s="18">
        <v>2</v>
      </c>
      <c r="V78" s="18">
        <v>1</v>
      </c>
      <c r="W78" s="18">
        <v>2</v>
      </c>
      <c r="X78" s="18">
        <v>1</v>
      </c>
      <c r="Y78" s="18">
        <v>33</v>
      </c>
      <c r="Z78" s="18">
        <v>9</v>
      </c>
      <c r="AA78" s="18">
        <v>4</v>
      </c>
    </row>
    <row r="79" spans="1:27" s="17" customFormat="1" ht="6.75" customHeight="1" thickBot="1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50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6.75" customHeight="1" thickTop="1">
      <c r="A80" s="5"/>
      <c r="N80" s="21"/>
    </row>
    <row r="81" spans="1:14" ht="13.5" customHeight="1">
      <c r="A81" s="7" t="s">
        <v>179</v>
      </c>
      <c r="N81" s="21"/>
    </row>
    <row r="82" spans="1:14" ht="13.5" customHeight="1">
      <c r="N82" s="21"/>
    </row>
    <row r="83" spans="1:14" ht="13.5" customHeight="1"/>
    <row r="84" spans="1:14" ht="13.5" customHeight="1"/>
    <row r="85" spans="1:14" ht="13.5" customHeight="1"/>
  </sheetData>
  <mergeCells count="14">
    <mergeCell ref="A45:A46"/>
    <mergeCell ref="B45:B46"/>
    <mergeCell ref="C45:M45"/>
    <mergeCell ref="O45:AA45"/>
    <mergeCell ref="A63:A64"/>
    <mergeCell ref="B63:M63"/>
    <mergeCell ref="O63:AA63"/>
    <mergeCell ref="A7:A8"/>
    <mergeCell ref="B7:B8"/>
    <mergeCell ref="C7:M7"/>
    <mergeCell ref="O7:AA7"/>
    <mergeCell ref="A25:A26"/>
    <mergeCell ref="B25:M25"/>
    <mergeCell ref="O25:AA25"/>
  </mergeCells>
  <phoneticPr fontId="3"/>
  <pageMargins left="0.74803149606299213" right="0.74803149606299213" top="0.98425196850393704" bottom="0.98425196850393704" header="0.51181102362204722" footer="0.51181102362204722"/>
  <pageSetup paperSize="9" scale="74" orientation="portrait" horizontalDpi="429496729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topLeftCell="A13" zoomScaleNormal="100" zoomScaleSheetLayoutView="100" workbookViewId="0">
      <selection activeCell="M15" sqref="M15"/>
    </sheetView>
  </sheetViews>
  <sheetFormatPr defaultRowHeight="13.5"/>
  <cols>
    <col min="1" max="1" width="8.375" style="1" customWidth="1"/>
    <col min="2" max="7" width="8" style="1" customWidth="1"/>
    <col min="8" max="9" width="9" style="1" bestFit="1" customWidth="1"/>
    <col min="10" max="10" width="8" style="1" customWidth="1"/>
    <col min="11" max="16384" width="9" style="1"/>
  </cols>
  <sheetData>
    <row r="1" spans="1:10" ht="14.25">
      <c r="G1" s="5"/>
      <c r="H1" s="5"/>
      <c r="I1" s="134"/>
      <c r="J1" s="155" t="s">
        <v>309</v>
      </c>
    </row>
    <row r="2" spans="1:10">
      <c r="G2" s="5"/>
      <c r="H2" s="5"/>
      <c r="I2" s="5"/>
      <c r="J2" s="5"/>
    </row>
    <row r="3" spans="1:10" ht="12.75" customHeight="1">
      <c r="A3" s="2" t="s">
        <v>222</v>
      </c>
      <c r="G3" s="50"/>
      <c r="H3" s="50"/>
      <c r="I3" s="50"/>
      <c r="J3" s="127" t="s">
        <v>172</v>
      </c>
    </row>
    <row r="4" spans="1:10" ht="6.75" customHeight="1" thickBot="1">
      <c r="G4" s="22"/>
      <c r="H4" s="22"/>
      <c r="I4" s="22"/>
      <c r="J4" s="22"/>
    </row>
    <row r="5" spans="1:10" ht="14.25" customHeight="1" thickTop="1">
      <c r="A5" s="244" t="s">
        <v>91</v>
      </c>
      <c r="B5" s="247" t="s">
        <v>62</v>
      </c>
      <c r="C5" s="249" t="s">
        <v>90</v>
      </c>
      <c r="D5" s="250"/>
      <c r="E5" s="250"/>
      <c r="F5" s="250"/>
      <c r="G5" s="250"/>
      <c r="H5" s="250"/>
      <c r="I5" s="251"/>
      <c r="J5" s="230" t="s">
        <v>89</v>
      </c>
    </row>
    <row r="6" spans="1:10" ht="14.25" customHeight="1">
      <c r="A6" s="245"/>
      <c r="B6" s="248"/>
      <c r="C6" s="234" t="s">
        <v>88</v>
      </c>
      <c r="D6" s="236" t="s">
        <v>82</v>
      </c>
      <c r="E6" s="237"/>
      <c r="F6" s="237"/>
      <c r="G6" s="237"/>
      <c r="H6" s="238"/>
      <c r="I6" s="239" t="s">
        <v>87</v>
      </c>
      <c r="J6" s="231"/>
    </row>
    <row r="7" spans="1:10" ht="13.5" customHeight="1">
      <c r="A7" s="245"/>
      <c r="B7" s="248"/>
      <c r="C7" s="234"/>
      <c r="D7" s="240" t="s">
        <v>62</v>
      </c>
      <c r="E7" s="233" t="s">
        <v>81</v>
      </c>
      <c r="F7" s="44" t="s">
        <v>80</v>
      </c>
      <c r="G7" s="78" t="s">
        <v>79</v>
      </c>
      <c r="H7" s="242" t="s">
        <v>71</v>
      </c>
      <c r="I7" s="239"/>
      <c r="J7" s="231"/>
    </row>
    <row r="8" spans="1:10" ht="13.5" customHeight="1">
      <c r="A8" s="246"/>
      <c r="B8" s="241"/>
      <c r="C8" s="235"/>
      <c r="D8" s="241"/>
      <c r="E8" s="232"/>
      <c r="F8" s="372" t="s">
        <v>310</v>
      </c>
      <c r="G8" s="373" t="s">
        <v>311</v>
      </c>
      <c r="H8" s="243"/>
      <c r="I8" s="234"/>
      <c r="J8" s="232"/>
    </row>
    <row r="9" spans="1:10" ht="6.75" customHeight="1">
      <c r="A9" s="39"/>
      <c r="B9" s="80"/>
      <c r="C9" s="39"/>
      <c r="D9" s="31"/>
      <c r="E9" s="31"/>
      <c r="F9" s="31"/>
      <c r="G9" s="31"/>
      <c r="H9" s="31"/>
      <c r="I9" s="39"/>
      <c r="J9" s="39"/>
    </row>
    <row r="10" spans="1:10" ht="13.5" customHeight="1">
      <c r="A10" s="79" t="s">
        <v>175</v>
      </c>
      <c r="B10" s="27">
        <v>21726</v>
      </c>
      <c r="C10" s="32">
        <f t="shared" ref="C10:C17" si="0">D10+I10</f>
        <v>14901</v>
      </c>
      <c r="D10" s="32">
        <v>14764</v>
      </c>
      <c r="E10" s="129" t="s">
        <v>33</v>
      </c>
      <c r="F10" s="129" t="s">
        <v>33</v>
      </c>
      <c r="G10" s="129" t="s">
        <v>33</v>
      </c>
      <c r="H10" s="129" t="s">
        <v>33</v>
      </c>
      <c r="I10" s="32">
        <v>137</v>
      </c>
      <c r="J10" s="32">
        <v>6822</v>
      </c>
    </row>
    <row r="11" spans="1:10" ht="13.5" customHeight="1">
      <c r="A11" s="79">
        <v>45</v>
      </c>
      <c r="B11" s="27">
        <v>22231</v>
      </c>
      <c r="C11" s="32">
        <f t="shared" si="0"/>
        <v>15774</v>
      </c>
      <c r="D11" s="32">
        <f t="shared" ref="D11:D17" si="1">SUM(E11:H11)</f>
        <v>15590</v>
      </c>
      <c r="E11" s="32">
        <v>12023</v>
      </c>
      <c r="F11" s="32">
        <v>3265</v>
      </c>
      <c r="G11" s="32">
        <v>93</v>
      </c>
      <c r="H11" s="32">
        <v>209</v>
      </c>
      <c r="I11" s="32">
        <v>184</v>
      </c>
      <c r="J11" s="32">
        <v>6455</v>
      </c>
    </row>
    <row r="12" spans="1:10" ht="13.5" customHeight="1">
      <c r="A12" s="79">
        <v>50</v>
      </c>
      <c r="B12" s="27">
        <f>C12+J12</f>
        <v>22089</v>
      </c>
      <c r="C12" s="32">
        <f t="shared" si="0"/>
        <v>14734</v>
      </c>
      <c r="D12" s="32">
        <f t="shared" si="1"/>
        <v>14606</v>
      </c>
      <c r="E12" s="32">
        <v>12261</v>
      </c>
      <c r="F12" s="32">
        <v>2177</v>
      </c>
      <c r="G12" s="32">
        <v>24</v>
      </c>
      <c r="H12" s="32">
        <v>144</v>
      </c>
      <c r="I12" s="32">
        <v>128</v>
      </c>
      <c r="J12" s="32">
        <v>7355</v>
      </c>
    </row>
    <row r="13" spans="1:10" ht="13.5" customHeight="1">
      <c r="A13" s="79">
        <v>55</v>
      </c>
      <c r="B13" s="27">
        <v>22543</v>
      </c>
      <c r="C13" s="32">
        <f t="shared" si="0"/>
        <v>14586</v>
      </c>
      <c r="D13" s="32">
        <f t="shared" si="1"/>
        <v>14278</v>
      </c>
      <c r="E13" s="32">
        <v>11516</v>
      </c>
      <c r="F13" s="32">
        <v>2540</v>
      </c>
      <c r="G13" s="32">
        <v>19</v>
      </c>
      <c r="H13" s="32">
        <v>203</v>
      </c>
      <c r="I13" s="32">
        <v>308</v>
      </c>
      <c r="J13" s="32">
        <v>7914</v>
      </c>
    </row>
    <row r="14" spans="1:10" ht="13.5" customHeight="1">
      <c r="A14" s="79">
        <v>60</v>
      </c>
      <c r="B14" s="27">
        <v>22334</v>
      </c>
      <c r="C14" s="32">
        <f t="shared" si="0"/>
        <v>14463</v>
      </c>
      <c r="D14" s="32">
        <f t="shared" si="1"/>
        <v>14046</v>
      </c>
      <c r="E14" s="32">
        <v>11782</v>
      </c>
      <c r="F14" s="32">
        <v>2079</v>
      </c>
      <c r="G14" s="32">
        <v>8</v>
      </c>
      <c r="H14" s="32">
        <v>177</v>
      </c>
      <c r="I14" s="32">
        <v>417</v>
      </c>
      <c r="J14" s="32">
        <v>7843</v>
      </c>
    </row>
    <row r="15" spans="1:10" ht="13.5" customHeight="1">
      <c r="A15" s="79" t="s">
        <v>32</v>
      </c>
      <c r="B15" s="27">
        <v>22217</v>
      </c>
      <c r="C15" s="32">
        <f t="shared" si="0"/>
        <v>14054</v>
      </c>
      <c r="D15" s="32">
        <f t="shared" si="1"/>
        <v>13696</v>
      </c>
      <c r="E15" s="32">
        <v>11556</v>
      </c>
      <c r="F15" s="32">
        <v>1950</v>
      </c>
      <c r="G15" s="32">
        <v>4</v>
      </c>
      <c r="H15" s="32">
        <v>186</v>
      </c>
      <c r="I15" s="32">
        <v>358</v>
      </c>
      <c r="J15" s="32">
        <v>8153</v>
      </c>
    </row>
    <row r="16" spans="1:10" ht="13.5" customHeight="1">
      <c r="A16" s="79">
        <v>7</v>
      </c>
      <c r="B16" s="27">
        <v>21783</v>
      </c>
      <c r="C16" s="32">
        <f t="shared" si="0"/>
        <v>13515</v>
      </c>
      <c r="D16" s="32">
        <f t="shared" si="1"/>
        <v>12989</v>
      </c>
      <c r="E16" s="32">
        <v>10839</v>
      </c>
      <c r="F16" s="32">
        <v>1937</v>
      </c>
      <c r="G16" s="32">
        <v>5</v>
      </c>
      <c r="H16" s="32">
        <v>208</v>
      </c>
      <c r="I16" s="32">
        <v>526</v>
      </c>
      <c r="J16" s="32">
        <v>8265</v>
      </c>
    </row>
    <row r="17" spans="1:12" ht="13.5" customHeight="1">
      <c r="A17" s="79">
        <v>12</v>
      </c>
      <c r="B17" s="27">
        <v>22204</v>
      </c>
      <c r="C17" s="32">
        <f t="shared" si="0"/>
        <v>13247</v>
      </c>
      <c r="D17" s="32">
        <f t="shared" si="1"/>
        <v>12650</v>
      </c>
      <c r="E17" s="32">
        <v>10833</v>
      </c>
      <c r="F17" s="32">
        <v>1502</v>
      </c>
      <c r="G17" s="32">
        <v>5</v>
      </c>
      <c r="H17" s="32">
        <v>310</v>
      </c>
      <c r="I17" s="32">
        <v>597</v>
      </c>
      <c r="J17" s="32">
        <v>8752</v>
      </c>
    </row>
    <row r="18" spans="1:12" ht="13.5" customHeight="1">
      <c r="A18" s="79">
        <v>17</v>
      </c>
      <c r="B18" s="27">
        <v>21447</v>
      </c>
      <c r="C18" s="32">
        <v>12413</v>
      </c>
      <c r="D18" s="32">
        <v>11616</v>
      </c>
      <c r="E18" s="32">
        <v>9811</v>
      </c>
      <c r="F18" s="32">
        <v>1531</v>
      </c>
      <c r="G18" s="32">
        <v>11</v>
      </c>
      <c r="H18" s="32">
        <v>263</v>
      </c>
      <c r="I18" s="32">
        <v>797</v>
      </c>
      <c r="J18" s="32">
        <v>9019</v>
      </c>
      <c r="L18" s="31"/>
    </row>
    <row r="19" spans="1:12" ht="13.5" customHeight="1">
      <c r="A19" s="79">
        <v>22</v>
      </c>
      <c r="B19" s="35">
        <f>C19+J19</f>
        <v>20491</v>
      </c>
      <c r="C19" s="38">
        <f>D19+I19</f>
        <v>11310</v>
      </c>
      <c r="D19" s="38">
        <f>SUM(E19:H19)</f>
        <v>10633</v>
      </c>
      <c r="E19" s="38">
        <v>9103</v>
      </c>
      <c r="F19" s="38">
        <v>1327</v>
      </c>
      <c r="G19" s="38">
        <v>10</v>
      </c>
      <c r="H19" s="38">
        <v>193</v>
      </c>
      <c r="I19" s="38">
        <v>677</v>
      </c>
      <c r="J19" s="38">
        <v>9181</v>
      </c>
      <c r="L19" s="31"/>
    </row>
    <row r="20" spans="1:12" ht="13.5" customHeight="1">
      <c r="A20" s="79">
        <v>27</v>
      </c>
      <c r="B20" s="35">
        <f>C20+J20</f>
        <v>17619</v>
      </c>
      <c r="C20" s="38">
        <f>D20+I20</f>
        <v>10052</v>
      </c>
      <c r="D20" s="38">
        <f>SUM(E20:H20)</f>
        <v>9697</v>
      </c>
      <c r="E20" s="38">
        <f>E22+E23</f>
        <v>8473</v>
      </c>
      <c r="F20" s="38">
        <f t="shared" ref="F20:J20" si="2">F22+F23</f>
        <v>1030</v>
      </c>
      <c r="G20" s="38">
        <f t="shared" si="2"/>
        <v>18</v>
      </c>
      <c r="H20" s="38">
        <f t="shared" si="2"/>
        <v>176</v>
      </c>
      <c r="I20" s="38">
        <f t="shared" si="2"/>
        <v>355</v>
      </c>
      <c r="J20" s="38">
        <f t="shared" si="2"/>
        <v>7567</v>
      </c>
    </row>
    <row r="21" spans="1:12" ht="8.25" customHeight="1">
      <c r="A21" s="32"/>
      <c r="B21" s="35"/>
      <c r="C21" s="38"/>
      <c r="D21" s="38"/>
      <c r="E21" s="38"/>
      <c r="F21" s="38"/>
      <c r="G21" s="38"/>
      <c r="H21" s="38"/>
      <c r="I21" s="38"/>
      <c r="J21" s="38"/>
    </row>
    <row r="22" spans="1:12" ht="15" customHeight="1">
      <c r="A22" s="43" t="s">
        <v>1</v>
      </c>
      <c r="B22" s="35">
        <f>C22+J22</f>
        <v>8589</v>
      </c>
      <c r="C22" s="38">
        <f>D22+I22</f>
        <v>5903</v>
      </c>
      <c r="D22" s="38">
        <f>SUM(E22:H22)</f>
        <v>5661</v>
      </c>
      <c r="E22" s="38">
        <v>5417</v>
      </c>
      <c r="F22" s="38">
        <v>130</v>
      </c>
      <c r="G22" s="38">
        <v>10</v>
      </c>
      <c r="H22" s="38">
        <v>104</v>
      </c>
      <c r="I22" s="38">
        <v>242</v>
      </c>
      <c r="J22" s="38">
        <v>2686</v>
      </c>
    </row>
    <row r="23" spans="1:12" ht="15" customHeight="1">
      <c r="A23" s="43" t="s">
        <v>2</v>
      </c>
      <c r="B23" s="35">
        <f>C23+J23</f>
        <v>9030</v>
      </c>
      <c r="C23" s="38">
        <f>D23+I23</f>
        <v>4149</v>
      </c>
      <c r="D23" s="38">
        <f>SUM(E23:H23)</f>
        <v>4036</v>
      </c>
      <c r="E23" s="38">
        <v>3056</v>
      </c>
      <c r="F23" s="38">
        <v>900</v>
      </c>
      <c r="G23" s="38">
        <v>8</v>
      </c>
      <c r="H23" s="38">
        <v>72</v>
      </c>
      <c r="I23" s="38">
        <v>113</v>
      </c>
      <c r="J23" s="38">
        <v>4881</v>
      </c>
    </row>
    <row r="24" spans="1:12" ht="6.75" customHeight="1" thickBot="1">
      <c r="A24" s="59"/>
      <c r="B24" s="4"/>
      <c r="C24" s="24"/>
      <c r="D24" s="24"/>
      <c r="E24" s="24"/>
      <c r="F24" s="24"/>
      <c r="G24" s="24"/>
      <c r="H24" s="24"/>
      <c r="I24" s="24"/>
      <c r="J24" s="24"/>
    </row>
    <row r="25" spans="1:12" ht="6" customHeight="1" thickTop="1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2">
      <c r="A26" s="33" t="s">
        <v>86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2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2" ht="14.25">
      <c r="A28" s="58" t="s">
        <v>223</v>
      </c>
      <c r="B28" s="30"/>
      <c r="C28" s="30"/>
      <c r="D28" s="30"/>
      <c r="E28" s="30"/>
      <c r="G28" s="50"/>
      <c r="H28" s="50"/>
      <c r="I28" s="150" t="s">
        <v>173</v>
      </c>
      <c r="J28" s="30"/>
    </row>
    <row r="29" spans="1:12" ht="6.75" customHeight="1" thickBot="1">
      <c r="A29" s="30"/>
      <c r="B29" s="30"/>
      <c r="C29" s="30"/>
      <c r="D29" s="30"/>
      <c r="E29" s="30"/>
      <c r="J29" s="30"/>
    </row>
    <row r="30" spans="1:12" ht="14.25" thickTop="1">
      <c r="A30" s="227" t="s">
        <v>85</v>
      </c>
      <c r="B30" s="228"/>
      <c r="C30" s="228" t="s">
        <v>84</v>
      </c>
      <c r="D30" s="228"/>
      <c r="E30" s="254" t="s">
        <v>83</v>
      </c>
      <c r="F30" s="254"/>
      <c r="G30" s="254"/>
      <c r="H30" s="254"/>
      <c r="I30" s="255"/>
      <c r="J30" s="30"/>
    </row>
    <row r="31" spans="1:12">
      <c r="A31" s="252"/>
      <c r="B31" s="253"/>
      <c r="C31" s="253"/>
      <c r="D31" s="253"/>
      <c r="E31" s="256" t="s">
        <v>62</v>
      </c>
      <c r="F31" s="257" t="s">
        <v>82</v>
      </c>
      <c r="G31" s="257"/>
      <c r="H31" s="257"/>
      <c r="I31" s="258"/>
      <c r="J31" s="30"/>
    </row>
    <row r="32" spans="1:12">
      <c r="A32" s="252"/>
      <c r="B32" s="253"/>
      <c r="C32" s="253"/>
      <c r="D32" s="253"/>
      <c r="E32" s="256"/>
      <c r="F32" s="240" t="s">
        <v>62</v>
      </c>
      <c r="G32" s="242" t="s">
        <v>81</v>
      </c>
      <c r="H32" s="44" t="s">
        <v>80</v>
      </c>
      <c r="I32" s="78" t="s">
        <v>79</v>
      </c>
      <c r="J32" s="30"/>
    </row>
    <row r="33" spans="1:10" ht="13.5" customHeight="1">
      <c r="A33" s="252"/>
      <c r="B33" s="253"/>
      <c r="C33" s="253"/>
      <c r="D33" s="253"/>
      <c r="E33" s="256"/>
      <c r="F33" s="241"/>
      <c r="G33" s="243"/>
      <c r="H33" s="374" t="s">
        <v>310</v>
      </c>
      <c r="I33" s="375" t="s">
        <v>311</v>
      </c>
      <c r="J33" s="30"/>
    </row>
    <row r="34" spans="1:10" ht="6.75" customHeight="1">
      <c r="A34" s="43"/>
      <c r="B34" s="43"/>
      <c r="C34" s="46"/>
      <c r="D34" s="65"/>
      <c r="E34" s="43"/>
      <c r="F34" s="43"/>
      <c r="G34" s="42"/>
      <c r="H34" s="77"/>
      <c r="I34" s="77"/>
      <c r="J34" s="30"/>
    </row>
    <row r="35" spans="1:10" ht="13.5" customHeight="1">
      <c r="A35" s="224" t="s">
        <v>62</v>
      </c>
      <c r="B35" s="229"/>
      <c r="C35" s="226">
        <f>E35+C52</f>
        <v>17618</v>
      </c>
      <c r="D35" s="222"/>
      <c r="E35" s="38">
        <f>F35+B52</f>
        <v>10052</v>
      </c>
      <c r="F35" s="38">
        <f>(SUM(G35:I35))+A52</f>
        <v>9697</v>
      </c>
      <c r="G35" s="38">
        <f>G36+G37</f>
        <v>8473</v>
      </c>
      <c r="H35" s="38">
        <f>H36+H37</f>
        <v>1030</v>
      </c>
      <c r="I35" s="38">
        <f>I36</f>
        <v>18</v>
      </c>
      <c r="J35" s="30"/>
    </row>
    <row r="36" spans="1:10" ht="13.5" customHeight="1">
      <c r="A36" s="225" t="s">
        <v>78</v>
      </c>
      <c r="B36" s="225"/>
      <c r="C36" s="226">
        <f>E36+C53</f>
        <v>10417</v>
      </c>
      <c r="D36" s="222"/>
      <c r="E36" s="38">
        <f>F36+B53</f>
        <v>8443</v>
      </c>
      <c r="F36" s="38">
        <f>(SUM(G36:I36))+A53</f>
        <v>8116</v>
      </c>
      <c r="G36" s="38">
        <f t="shared" ref="G36:I37" si="3">G40+G44</f>
        <v>7312</v>
      </c>
      <c r="H36" s="38">
        <f t="shared" si="3"/>
        <v>672</v>
      </c>
      <c r="I36" s="38">
        <f t="shared" si="3"/>
        <v>18</v>
      </c>
      <c r="J36" s="30"/>
    </row>
    <row r="37" spans="1:10" ht="13.5" customHeight="1">
      <c r="A37" s="225" t="s">
        <v>77</v>
      </c>
      <c r="B37" s="225"/>
      <c r="C37" s="226">
        <f>E37+C54</f>
        <v>7201</v>
      </c>
      <c r="D37" s="222"/>
      <c r="E37" s="38">
        <f>F37+B54</f>
        <v>1609</v>
      </c>
      <c r="F37" s="38">
        <f>(SUM(G37:I37))+A54</f>
        <v>1581</v>
      </c>
      <c r="G37" s="38">
        <f t="shared" si="3"/>
        <v>1161</v>
      </c>
      <c r="H37" s="38">
        <f t="shared" si="3"/>
        <v>358</v>
      </c>
      <c r="I37" s="145" t="s">
        <v>182</v>
      </c>
      <c r="J37" s="30"/>
    </row>
    <row r="38" spans="1:10" ht="7.5" customHeight="1">
      <c r="A38" s="225"/>
      <c r="B38" s="225"/>
      <c r="C38" s="226"/>
      <c r="D38" s="222"/>
      <c r="E38" s="38"/>
      <c r="F38" s="38"/>
      <c r="G38" s="38"/>
      <c r="H38" s="38"/>
      <c r="I38" s="38"/>
      <c r="J38" s="30"/>
    </row>
    <row r="39" spans="1:10" ht="13.5" customHeight="1">
      <c r="A39" s="225" t="s">
        <v>1</v>
      </c>
      <c r="B39" s="225"/>
      <c r="C39" s="226">
        <f>E39+C56</f>
        <v>8589</v>
      </c>
      <c r="D39" s="222"/>
      <c r="E39" s="38">
        <f>F39+B56</f>
        <v>5903</v>
      </c>
      <c r="F39" s="38">
        <f>(SUM(G39:I39))+A56</f>
        <v>5661</v>
      </c>
      <c r="G39" s="38">
        <f>SUM(G40:G41)</f>
        <v>5417</v>
      </c>
      <c r="H39" s="38">
        <f>SUM(H40:H41)</f>
        <v>130</v>
      </c>
      <c r="I39" s="38">
        <f>SUM(I40:I41)</f>
        <v>10</v>
      </c>
      <c r="J39" s="30"/>
    </row>
    <row r="40" spans="1:10" ht="13.5" customHeight="1">
      <c r="A40" s="225" t="s">
        <v>78</v>
      </c>
      <c r="B40" s="225"/>
      <c r="C40" s="226">
        <f>E40+C57</f>
        <v>5550</v>
      </c>
      <c r="D40" s="222"/>
      <c r="E40" s="38">
        <f>F40+B57</f>
        <v>4852</v>
      </c>
      <c r="F40" s="38">
        <f>(SUM(G40:I40))+A57</f>
        <v>4631</v>
      </c>
      <c r="G40" s="38">
        <v>4524</v>
      </c>
      <c r="H40" s="38">
        <v>46</v>
      </c>
      <c r="I40" s="38">
        <v>10</v>
      </c>
      <c r="J40" s="30"/>
    </row>
    <row r="41" spans="1:10" ht="13.5" customHeight="1">
      <c r="A41" s="225" t="s">
        <v>77</v>
      </c>
      <c r="B41" s="225"/>
      <c r="C41" s="226">
        <f>E41+C58</f>
        <v>3039</v>
      </c>
      <c r="D41" s="222"/>
      <c r="E41" s="38">
        <f>F41+B58</f>
        <v>1051</v>
      </c>
      <c r="F41" s="38">
        <f>(SUM(G41:I41))+A58</f>
        <v>1030</v>
      </c>
      <c r="G41" s="38">
        <v>893</v>
      </c>
      <c r="H41" s="38">
        <v>84</v>
      </c>
      <c r="I41" s="145" t="s">
        <v>181</v>
      </c>
      <c r="J41" s="30"/>
    </row>
    <row r="42" spans="1:10" ht="7.5" customHeight="1">
      <c r="A42" s="225"/>
      <c r="B42" s="225"/>
      <c r="C42" s="226"/>
      <c r="D42" s="222"/>
      <c r="E42" s="38"/>
      <c r="F42" s="38"/>
      <c r="G42" s="38"/>
      <c r="H42" s="38"/>
      <c r="I42" s="38"/>
      <c r="J42" s="30"/>
    </row>
    <row r="43" spans="1:10" ht="13.5" customHeight="1">
      <c r="A43" s="225" t="s">
        <v>2</v>
      </c>
      <c r="B43" s="225"/>
      <c r="C43" s="226">
        <f>E43+C60</f>
        <v>9029</v>
      </c>
      <c r="D43" s="222"/>
      <c r="E43" s="38">
        <f>F43+B60</f>
        <v>4149</v>
      </c>
      <c r="F43" s="38">
        <f>(SUM(G43:I43))+A60</f>
        <v>4036</v>
      </c>
      <c r="G43" s="38">
        <f>SUM(G44:G45)</f>
        <v>3056</v>
      </c>
      <c r="H43" s="38">
        <f>SUM(H44:H45)</f>
        <v>900</v>
      </c>
      <c r="I43" s="38">
        <f>SUM(I44:I45)</f>
        <v>8</v>
      </c>
      <c r="J43" s="30"/>
    </row>
    <row r="44" spans="1:10" ht="13.5" customHeight="1">
      <c r="A44" s="225" t="s">
        <v>78</v>
      </c>
      <c r="B44" s="225"/>
      <c r="C44" s="226">
        <f>E44+C61</f>
        <v>4867</v>
      </c>
      <c r="D44" s="222"/>
      <c r="E44" s="38">
        <f>F44+B61</f>
        <v>3591</v>
      </c>
      <c r="F44" s="38">
        <f>(SUM(G44:I44))+A61</f>
        <v>3485</v>
      </c>
      <c r="G44" s="38">
        <v>2788</v>
      </c>
      <c r="H44" s="38">
        <v>626</v>
      </c>
      <c r="I44" s="38">
        <v>8</v>
      </c>
      <c r="J44" s="30"/>
    </row>
    <row r="45" spans="1:10" ht="13.5" customHeight="1">
      <c r="A45" s="225" t="s">
        <v>77</v>
      </c>
      <c r="B45" s="225"/>
      <c r="C45" s="226">
        <f>E45+C62</f>
        <v>4162</v>
      </c>
      <c r="D45" s="222"/>
      <c r="E45" s="38">
        <f>F45+B62</f>
        <v>558</v>
      </c>
      <c r="F45" s="38">
        <f>(SUM(G45:I45))+A62</f>
        <v>551</v>
      </c>
      <c r="G45" s="38">
        <v>268</v>
      </c>
      <c r="H45" s="38">
        <v>274</v>
      </c>
      <c r="I45" s="145" t="s">
        <v>181</v>
      </c>
      <c r="J45" s="30"/>
    </row>
    <row r="46" spans="1:10" ht="6.75" customHeight="1" thickBot="1">
      <c r="A46" s="59"/>
      <c r="B46" s="59"/>
      <c r="C46" s="76"/>
      <c r="D46" s="47"/>
      <c r="E46" s="24"/>
      <c r="F46" s="75"/>
      <c r="G46" s="24"/>
      <c r="H46" s="24"/>
      <c r="I46" s="25"/>
      <c r="J46" s="30"/>
    </row>
    <row r="47" spans="1:10" ht="18.75" customHeight="1" thickTop="1" thickBot="1">
      <c r="A47" s="33"/>
      <c r="B47" s="33"/>
      <c r="C47" s="33"/>
      <c r="D47" s="33"/>
      <c r="E47" s="33"/>
      <c r="F47" s="33"/>
      <c r="G47" s="33"/>
      <c r="H47" s="33"/>
      <c r="I47" s="33"/>
      <c r="J47" s="30"/>
    </row>
    <row r="48" spans="1:10" ht="14.25" thickTop="1">
      <c r="A48" s="74"/>
      <c r="B48" s="73"/>
      <c r="C48" s="72"/>
      <c r="D48" s="71"/>
      <c r="E48" s="227"/>
      <c r="F48" s="228"/>
      <c r="G48" s="228"/>
      <c r="H48" s="40"/>
      <c r="I48" s="41"/>
      <c r="J48" s="30"/>
    </row>
    <row r="49" spans="1:10" ht="13.5" customHeight="1">
      <c r="A49" s="34"/>
      <c r="B49" s="70" t="s">
        <v>76</v>
      </c>
      <c r="C49" s="223" t="s">
        <v>75</v>
      </c>
      <c r="D49" s="229"/>
      <c r="E49" s="70" t="s">
        <v>74</v>
      </c>
      <c r="F49" s="70" t="s">
        <v>74</v>
      </c>
      <c r="G49" s="70" t="s">
        <v>73</v>
      </c>
      <c r="H49" s="223" t="s">
        <v>72</v>
      </c>
      <c r="I49" s="224"/>
      <c r="J49" s="30"/>
    </row>
    <row r="50" spans="1:10" ht="13.5" customHeight="1">
      <c r="A50" s="69" t="s">
        <v>71</v>
      </c>
      <c r="B50" s="68" t="s">
        <v>70</v>
      </c>
      <c r="C50" s="45"/>
      <c r="D50" s="51"/>
      <c r="E50" s="68" t="s">
        <v>69</v>
      </c>
      <c r="F50" s="68" t="s">
        <v>68</v>
      </c>
      <c r="G50" s="68" t="s">
        <v>67</v>
      </c>
      <c r="H50" s="67"/>
      <c r="I50" s="66"/>
      <c r="J50" s="30"/>
    </row>
    <row r="51" spans="1:10" ht="6" customHeight="1">
      <c r="A51" s="43"/>
      <c r="B51" s="42"/>
      <c r="C51" s="43"/>
      <c r="D51" s="43"/>
      <c r="E51" s="42"/>
      <c r="F51" s="42"/>
      <c r="G51" s="42"/>
      <c r="H51" s="46"/>
      <c r="I51" s="65"/>
      <c r="J51" s="30"/>
    </row>
    <row r="52" spans="1:10" ht="13.5" customHeight="1">
      <c r="A52" s="38">
        <f t="shared" ref="A52:G52" si="4">A53+A54</f>
        <v>176</v>
      </c>
      <c r="B52" s="38">
        <f t="shared" si="4"/>
        <v>355</v>
      </c>
      <c r="C52" s="222">
        <f t="shared" si="4"/>
        <v>7566</v>
      </c>
      <c r="D52" s="222">
        <f t="shared" si="4"/>
        <v>0</v>
      </c>
      <c r="E52" s="38">
        <f t="shared" si="4"/>
        <v>2355</v>
      </c>
      <c r="F52" s="38">
        <f>F53</f>
        <v>713</v>
      </c>
      <c r="G52" s="38">
        <f t="shared" si="4"/>
        <v>4498</v>
      </c>
      <c r="H52" s="223" t="s">
        <v>66</v>
      </c>
      <c r="I52" s="224"/>
      <c r="J52" s="30"/>
    </row>
    <row r="53" spans="1:10" ht="13.5" customHeight="1">
      <c r="A53" s="38">
        <f t="shared" ref="A53:G54" si="5">A57+A61</f>
        <v>114</v>
      </c>
      <c r="B53" s="38">
        <f t="shared" si="5"/>
        <v>327</v>
      </c>
      <c r="C53" s="222">
        <f t="shared" si="5"/>
        <v>1974</v>
      </c>
      <c r="D53" s="222">
        <f t="shared" si="5"/>
        <v>0</v>
      </c>
      <c r="E53" s="38">
        <f t="shared" si="5"/>
        <v>865</v>
      </c>
      <c r="F53" s="38">
        <f t="shared" si="5"/>
        <v>713</v>
      </c>
      <c r="G53" s="38">
        <f t="shared" si="5"/>
        <v>396</v>
      </c>
      <c r="H53" s="223" t="s">
        <v>63</v>
      </c>
      <c r="I53" s="224"/>
      <c r="J53" s="30"/>
    </row>
    <row r="54" spans="1:10" ht="13.5" customHeight="1">
      <c r="A54" s="38">
        <f t="shared" si="5"/>
        <v>62</v>
      </c>
      <c r="B54" s="38">
        <f t="shared" si="5"/>
        <v>28</v>
      </c>
      <c r="C54" s="222">
        <f t="shared" si="5"/>
        <v>5592</v>
      </c>
      <c r="D54" s="222">
        <f t="shared" si="5"/>
        <v>0</v>
      </c>
      <c r="E54" s="38">
        <f t="shared" si="5"/>
        <v>1490</v>
      </c>
      <c r="F54" s="145" t="s">
        <v>182</v>
      </c>
      <c r="G54" s="38">
        <f t="shared" si="5"/>
        <v>4102</v>
      </c>
      <c r="H54" s="223" t="s">
        <v>65</v>
      </c>
      <c r="I54" s="224"/>
      <c r="J54" s="30"/>
    </row>
    <row r="55" spans="1:10" ht="7.5" customHeight="1">
      <c r="A55" s="38"/>
      <c r="B55" s="146"/>
      <c r="C55" s="222"/>
      <c r="D55" s="222"/>
      <c r="E55" s="38"/>
      <c r="F55" s="38"/>
      <c r="G55" s="38"/>
      <c r="H55" s="223"/>
      <c r="I55" s="224"/>
      <c r="J55" s="30"/>
    </row>
    <row r="56" spans="1:10" ht="13.5" customHeight="1">
      <c r="A56" s="38">
        <f>SUM(A57:A58)</f>
        <v>104</v>
      </c>
      <c r="B56" s="38">
        <f>SUM(B57:B58)</f>
        <v>242</v>
      </c>
      <c r="C56" s="222">
        <f t="shared" ref="C56:D56" si="6">C57+C58</f>
        <v>2686</v>
      </c>
      <c r="D56" s="222">
        <f t="shared" si="6"/>
        <v>0</v>
      </c>
      <c r="E56" s="38">
        <f>SUM(E57:E58)</f>
        <v>225</v>
      </c>
      <c r="F56" s="38">
        <f>SUM(F57:F58)</f>
        <v>384</v>
      </c>
      <c r="G56" s="38">
        <f>SUM(G57:G58)</f>
        <v>2077</v>
      </c>
      <c r="H56" s="223" t="s">
        <v>1</v>
      </c>
      <c r="I56" s="224"/>
      <c r="J56" s="30"/>
    </row>
    <row r="57" spans="1:10" ht="13.5" customHeight="1">
      <c r="A57" s="38">
        <v>51</v>
      </c>
      <c r="B57" s="38">
        <v>221</v>
      </c>
      <c r="C57" s="222">
        <f>SUM(E57:G57)</f>
        <v>698</v>
      </c>
      <c r="D57" s="222"/>
      <c r="E57" s="38">
        <v>60</v>
      </c>
      <c r="F57" s="38">
        <v>384</v>
      </c>
      <c r="G57" s="38">
        <v>254</v>
      </c>
      <c r="H57" s="223" t="s">
        <v>63</v>
      </c>
      <c r="I57" s="224"/>
      <c r="J57" s="30"/>
    </row>
    <row r="58" spans="1:10" ht="13.5" customHeight="1">
      <c r="A58" s="38">
        <v>53</v>
      </c>
      <c r="B58" s="38">
        <v>21</v>
      </c>
      <c r="C58" s="222">
        <f>SUM(E58:G58)</f>
        <v>1988</v>
      </c>
      <c r="D58" s="222"/>
      <c r="E58" s="38">
        <v>165</v>
      </c>
      <c r="F58" s="145" t="s">
        <v>181</v>
      </c>
      <c r="G58" s="38">
        <v>1823</v>
      </c>
      <c r="H58" s="223" t="s">
        <v>65</v>
      </c>
      <c r="I58" s="224"/>
      <c r="J58" s="30"/>
    </row>
    <row r="59" spans="1:10" ht="7.5" customHeight="1">
      <c r="A59" s="38"/>
      <c r="B59" s="38"/>
      <c r="C59" s="222"/>
      <c r="D59" s="222"/>
      <c r="E59" s="38"/>
      <c r="F59" s="38"/>
      <c r="G59" s="38"/>
      <c r="H59" s="223"/>
      <c r="I59" s="224"/>
      <c r="J59" s="30"/>
    </row>
    <row r="60" spans="1:10" ht="13.5" customHeight="1">
      <c r="A60" s="38">
        <f>SUM(A61:A62)</f>
        <v>72</v>
      </c>
      <c r="B60" s="38">
        <f>SUM(B61:B62)</f>
        <v>113</v>
      </c>
      <c r="C60" s="222">
        <f>C61+C62</f>
        <v>4880</v>
      </c>
      <c r="D60" s="222">
        <f>D61+D62</f>
        <v>0</v>
      </c>
      <c r="E60" s="38">
        <f>SUM(E61:E62)</f>
        <v>2130</v>
      </c>
      <c r="F60" s="38">
        <f>SUM(F61:F62)</f>
        <v>329</v>
      </c>
      <c r="G60" s="38">
        <f>SUM(G61:G62)</f>
        <v>2421</v>
      </c>
      <c r="H60" s="223" t="s">
        <v>2</v>
      </c>
      <c r="I60" s="224"/>
      <c r="J60" s="30"/>
    </row>
    <row r="61" spans="1:10" ht="13.5" customHeight="1">
      <c r="A61" s="38">
        <v>63</v>
      </c>
      <c r="B61" s="38">
        <v>106</v>
      </c>
      <c r="C61" s="222">
        <f>SUM(E61:G61)</f>
        <v>1276</v>
      </c>
      <c r="D61" s="222"/>
      <c r="E61" s="38">
        <v>805</v>
      </c>
      <c r="F61" s="38">
        <v>329</v>
      </c>
      <c r="G61" s="38">
        <v>142</v>
      </c>
      <c r="H61" s="223" t="s">
        <v>63</v>
      </c>
      <c r="I61" s="224"/>
      <c r="J61" s="30"/>
    </row>
    <row r="62" spans="1:10" ht="13.5" customHeight="1">
      <c r="A62" s="38">
        <v>9</v>
      </c>
      <c r="B62" s="38">
        <v>7</v>
      </c>
      <c r="C62" s="222">
        <f>SUM(E62:G62)</f>
        <v>3604</v>
      </c>
      <c r="D62" s="222"/>
      <c r="E62" s="38">
        <v>1325</v>
      </c>
      <c r="F62" s="145" t="s">
        <v>181</v>
      </c>
      <c r="G62" s="38">
        <v>2279</v>
      </c>
      <c r="H62" s="223" t="s">
        <v>65</v>
      </c>
      <c r="I62" s="224"/>
      <c r="J62" s="30"/>
    </row>
    <row r="63" spans="1:10" ht="7.5" customHeight="1" thickBot="1">
      <c r="A63" s="62"/>
      <c r="B63" s="62"/>
      <c r="C63" s="64"/>
      <c r="D63" s="64"/>
      <c r="E63" s="62"/>
      <c r="F63" s="63"/>
      <c r="G63" s="62"/>
      <c r="H63" s="61"/>
      <c r="I63" s="60"/>
      <c r="J63" s="30"/>
    </row>
    <row r="64" spans="1:10" ht="14.25" thickTop="1">
      <c r="A64" s="29"/>
      <c r="B64" s="29"/>
      <c r="C64" s="29"/>
      <c r="D64" s="29"/>
      <c r="E64" s="29"/>
      <c r="F64" s="29"/>
      <c r="G64" s="29"/>
      <c r="H64" s="29"/>
      <c r="I64" s="29"/>
      <c r="J64" s="30"/>
    </row>
    <row r="65" spans="1:10">
      <c r="A65" s="29"/>
      <c r="B65" s="29"/>
      <c r="C65" s="29"/>
      <c r="D65" s="29"/>
      <c r="E65" s="29"/>
      <c r="F65" s="29"/>
      <c r="G65" s="29"/>
      <c r="H65" s="29"/>
      <c r="I65" s="29"/>
      <c r="J65" s="30"/>
    </row>
    <row r="66" spans="1:10">
      <c r="A66" s="29"/>
      <c r="B66" s="29"/>
      <c r="C66" s="29"/>
      <c r="D66" s="29"/>
      <c r="E66" s="29"/>
      <c r="F66" s="29"/>
      <c r="G66" s="29"/>
      <c r="H66" s="29"/>
      <c r="I66" s="29"/>
      <c r="J66" s="30"/>
    </row>
    <row r="67" spans="1:10">
      <c r="A67" s="30"/>
      <c r="B67" s="30"/>
      <c r="C67" s="30"/>
      <c r="D67" s="30"/>
      <c r="E67" s="30"/>
      <c r="F67" s="30"/>
      <c r="G67" s="30"/>
      <c r="H67" s="30"/>
      <c r="I67" s="30"/>
      <c r="J67" s="30"/>
    </row>
    <row r="68" spans="1:10">
      <c r="A68" s="30"/>
      <c r="B68" s="30"/>
      <c r="C68" s="30"/>
      <c r="D68" s="30"/>
      <c r="E68" s="30"/>
      <c r="F68" s="30"/>
      <c r="G68" s="30"/>
      <c r="H68" s="30"/>
      <c r="I68" s="30"/>
      <c r="J68" s="30"/>
    </row>
    <row r="69" spans="1:10">
      <c r="A69" s="30"/>
      <c r="B69" s="30"/>
      <c r="C69" s="30"/>
      <c r="D69" s="30"/>
      <c r="E69" s="30"/>
      <c r="F69" s="30"/>
      <c r="G69" s="30"/>
      <c r="H69" s="30"/>
      <c r="I69" s="30"/>
      <c r="J69" s="30"/>
    </row>
    <row r="70" spans="1:10">
      <c r="A70" s="30"/>
      <c r="B70" s="30"/>
      <c r="C70" s="30"/>
      <c r="D70" s="30"/>
      <c r="E70" s="30"/>
      <c r="F70" s="30"/>
      <c r="G70" s="30"/>
      <c r="H70" s="30"/>
      <c r="I70" s="30"/>
      <c r="J70" s="30"/>
    </row>
  </sheetData>
  <mergeCells count="64">
    <mergeCell ref="A35:B35"/>
    <mergeCell ref="C35:D35"/>
    <mergeCell ref="A36:B36"/>
    <mergeCell ref="A5:A8"/>
    <mergeCell ref="B5:B8"/>
    <mergeCell ref="C5:I5"/>
    <mergeCell ref="A30:B33"/>
    <mergeCell ref="C30:D33"/>
    <mergeCell ref="E30:I30"/>
    <mergeCell ref="E31:E33"/>
    <mergeCell ref="F31:I31"/>
    <mergeCell ref="F32:F33"/>
    <mergeCell ref="G32:G33"/>
    <mergeCell ref="C36:D36"/>
    <mergeCell ref="J5:J8"/>
    <mergeCell ref="E7:E8"/>
    <mergeCell ref="C6:C8"/>
    <mergeCell ref="D6:H6"/>
    <mergeCell ref="I6:I8"/>
    <mergeCell ref="D7:D8"/>
    <mergeCell ref="H7:H8"/>
    <mergeCell ref="A38:B38"/>
    <mergeCell ref="C38:D38"/>
    <mergeCell ref="A39:B39"/>
    <mergeCell ref="C39:D39"/>
    <mergeCell ref="A37:B37"/>
    <mergeCell ref="C37:D37"/>
    <mergeCell ref="A40:B40"/>
    <mergeCell ref="C40:D40"/>
    <mergeCell ref="A41:B41"/>
    <mergeCell ref="C41:D41"/>
    <mergeCell ref="A42:B42"/>
    <mergeCell ref="C42:D42"/>
    <mergeCell ref="A43:B43"/>
    <mergeCell ref="C43:D43"/>
    <mergeCell ref="E48:G48"/>
    <mergeCell ref="C49:D49"/>
    <mergeCell ref="H49:I49"/>
    <mergeCell ref="A44:B44"/>
    <mergeCell ref="C44:D44"/>
    <mergeCell ref="A45:B45"/>
    <mergeCell ref="C45:D45"/>
    <mergeCell ref="C52:D52"/>
    <mergeCell ref="H52:I52"/>
    <mergeCell ref="C53:D53"/>
    <mergeCell ref="H53:I53"/>
    <mergeCell ref="C54:D54"/>
    <mergeCell ref="H54:I54"/>
    <mergeCell ref="C55:D55"/>
    <mergeCell ref="H55:I55"/>
    <mergeCell ref="C56:D56"/>
    <mergeCell ref="H56:I56"/>
    <mergeCell ref="C57:D57"/>
    <mergeCell ref="H57:I57"/>
    <mergeCell ref="C61:D61"/>
    <mergeCell ref="H61:I61"/>
    <mergeCell ref="C62:D62"/>
    <mergeCell ref="H62:I62"/>
    <mergeCell ref="C58:D58"/>
    <mergeCell ref="H58:I58"/>
    <mergeCell ref="C59:D59"/>
    <mergeCell ref="H59:I59"/>
    <mergeCell ref="C60:D60"/>
    <mergeCell ref="H60:I60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D19:D23 D11:D18" formulaRange="1"/>
    <ignoredError sqref="F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Normal="100" zoomScaleSheetLayoutView="100" workbookViewId="0">
      <selection activeCell="H29" sqref="H29"/>
    </sheetView>
  </sheetViews>
  <sheetFormatPr defaultRowHeight="13.5"/>
  <cols>
    <col min="1" max="1" width="2.5" style="1" customWidth="1"/>
    <col min="2" max="2" width="26.375" style="1" bestFit="1" customWidth="1"/>
    <col min="3" max="11" width="7.5" style="1" customWidth="1"/>
    <col min="12" max="12" width="2.625" style="1" customWidth="1"/>
    <col min="13" max="13" width="8.375" style="1" customWidth="1"/>
    <col min="14" max="15" width="8.5" style="1" customWidth="1"/>
    <col min="16" max="24" width="7.5" style="1" customWidth="1"/>
    <col min="25" max="25" width="9" style="1" customWidth="1"/>
    <col min="26" max="16384" width="9" style="1"/>
  </cols>
  <sheetData>
    <row r="1" spans="1:24" ht="15">
      <c r="A1" s="274" t="s">
        <v>92</v>
      </c>
      <c r="B1" s="27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75" t="s">
        <v>93</v>
      </c>
      <c r="X1" s="275"/>
    </row>
    <row r="3" spans="1:24" ht="15">
      <c r="A3" s="156" t="s">
        <v>221</v>
      </c>
      <c r="B3" s="49"/>
      <c r="X3" s="126" t="s">
        <v>174</v>
      </c>
    </row>
    <row r="4" spans="1:24" ht="7.5" customHeight="1" thickBo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4.25" customHeight="1" thickTop="1">
      <c r="A5" s="276" t="s">
        <v>94</v>
      </c>
      <c r="B5" s="277"/>
      <c r="C5" s="282" t="s">
        <v>62</v>
      </c>
      <c r="D5" s="283"/>
      <c r="E5" s="283"/>
      <c r="F5" s="283"/>
      <c r="G5" s="283"/>
      <c r="H5" s="283"/>
      <c r="I5" s="284"/>
      <c r="J5" s="221" t="s">
        <v>1</v>
      </c>
      <c r="K5" s="285"/>
      <c r="L5" s="285"/>
      <c r="M5" s="285"/>
      <c r="N5" s="285"/>
      <c r="O5" s="285"/>
      <c r="P5" s="285"/>
      <c r="Q5" s="216"/>
      <c r="R5" s="221" t="s">
        <v>2</v>
      </c>
      <c r="S5" s="285"/>
      <c r="T5" s="285"/>
      <c r="U5" s="285"/>
      <c r="V5" s="285"/>
      <c r="W5" s="285"/>
      <c r="X5" s="285"/>
    </row>
    <row r="6" spans="1:24" ht="13.5" customHeight="1">
      <c r="A6" s="278"/>
      <c r="B6" s="279"/>
      <c r="C6" s="270" t="s">
        <v>62</v>
      </c>
      <c r="D6" s="270" t="s">
        <v>95</v>
      </c>
      <c r="E6" s="270" t="s">
        <v>96</v>
      </c>
      <c r="F6" s="376" t="s">
        <v>97</v>
      </c>
      <c r="G6" s="376" t="s">
        <v>97</v>
      </c>
      <c r="H6" s="81" t="s">
        <v>98</v>
      </c>
      <c r="I6" s="81" t="s">
        <v>99</v>
      </c>
      <c r="J6" s="270" t="s">
        <v>62</v>
      </c>
      <c r="K6" s="270" t="s">
        <v>95</v>
      </c>
      <c r="L6" s="270" t="s">
        <v>96</v>
      </c>
      <c r="M6" s="287"/>
      <c r="N6" s="376" t="s">
        <v>97</v>
      </c>
      <c r="O6" s="376" t="s">
        <v>97</v>
      </c>
      <c r="P6" s="81" t="s">
        <v>98</v>
      </c>
      <c r="Q6" s="81" t="s">
        <v>99</v>
      </c>
      <c r="R6" s="270" t="s">
        <v>62</v>
      </c>
      <c r="S6" s="270" t="s">
        <v>95</v>
      </c>
      <c r="T6" s="270" t="s">
        <v>96</v>
      </c>
      <c r="U6" s="376" t="s">
        <v>97</v>
      </c>
      <c r="V6" s="376" t="s">
        <v>97</v>
      </c>
      <c r="W6" s="81" t="s">
        <v>98</v>
      </c>
      <c r="X6" s="81" t="s">
        <v>99</v>
      </c>
    </row>
    <row r="7" spans="1:24" ht="14.25" customHeight="1">
      <c r="A7" s="280"/>
      <c r="B7" s="281"/>
      <c r="C7" s="271"/>
      <c r="D7" s="271"/>
      <c r="E7" s="271"/>
      <c r="F7" s="82" t="s">
        <v>100</v>
      </c>
      <c r="G7" s="82" t="s">
        <v>101</v>
      </c>
      <c r="H7" s="83" t="s">
        <v>102</v>
      </c>
      <c r="I7" s="83" t="s">
        <v>103</v>
      </c>
      <c r="J7" s="271"/>
      <c r="K7" s="271"/>
      <c r="L7" s="271"/>
      <c r="M7" s="281"/>
      <c r="N7" s="82" t="s">
        <v>100</v>
      </c>
      <c r="O7" s="82" t="s">
        <v>101</v>
      </c>
      <c r="P7" s="83" t="s">
        <v>102</v>
      </c>
      <c r="Q7" s="83" t="s">
        <v>103</v>
      </c>
      <c r="R7" s="271"/>
      <c r="S7" s="271"/>
      <c r="T7" s="271"/>
      <c r="U7" s="82" t="s">
        <v>100</v>
      </c>
      <c r="V7" s="82" t="s">
        <v>101</v>
      </c>
      <c r="W7" s="83" t="s">
        <v>102</v>
      </c>
      <c r="X7" s="83" t="s">
        <v>103</v>
      </c>
    </row>
    <row r="8" spans="1:24" ht="8.25" customHeight="1">
      <c r="A8" s="55"/>
      <c r="B8" s="55"/>
      <c r="C8" s="13"/>
      <c r="D8" s="55"/>
      <c r="E8" s="55"/>
      <c r="F8" s="54"/>
      <c r="G8" s="54"/>
      <c r="H8" s="53"/>
      <c r="I8" s="53"/>
      <c r="J8" s="55"/>
      <c r="K8" s="55"/>
      <c r="L8" s="55"/>
      <c r="M8" s="55"/>
      <c r="N8" s="54"/>
      <c r="O8" s="54"/>
      <c r="P8" s="53"/>
      <c r="Q8" s="53"/>
      <c r="R8" s="55"/>
      <c r="S8" s="55"/>
      <c r="T8" s="55"/>
      <c r="U8" s="54"/>
      <c r="V8" s="54"/>
      <c r="W8" s="53"/>
      <c r="X8" s="53"/>
    </row>
    <row r="9" spans="1:24" ht="13.5" customHeight="1">
      <c r="A9" s="272" t="s">
        <v>0</v>
      </c>
      <c r="B9" s="272"/>
      <c r="C9" s="35">
        <f t="shared" ref="C9:H9" si="0">SUM(C11:C31)-C12</f>
        <v>9661</v>
      </c>
      <c r="D9" s="37">
        <f t="shared" si="0"/>
        <v>7678</v>
      </c>
      <c r="E9" s="37">
        <f t="shared" si="0"/>
        <v>320</v>
      </c>
      <c r="F9" s="37">
        <f t="shared" si="0"/>
        <v>250</v>
      </c>
      <c r="G9" s="37">
        <f t="shared" si="0"/>
        <v>853</v>
      </c>
      <c r="H9" s="37">
        <f t="shared" si="0"/>
        <v>535</v>
      </c>
      <c r="I9" s="37">
        <f>SUM(I11:I31)</f>
        <v>25</v>
      </c>
      <c r="J9" s="37">
        <f>SUM(J11:J31)-J12</f>
        <v>5637</v>
      </c>
      <c r="K9" s="37">
        <f>SUM(K11:K31)-K12</f>
        <v>4405</v>
      </c>
      <c r="L9" s="273">
        <f>SUM(L11:M31)-L12</f>
        <v>242</v>
      </c>
      <c r="M9" s="273"/>
      <c r="N9" s="37">
        <f>SUM(N11:N31)-N12</f>
        <v>224</v>
      </c>
      <c r="O9" s="37">
        <f>SUM(O11:O31)-O12</f>
        <v>629</v>
      </c>
      <c r="P9" s="37">
        <f>SUM(P11:P31)-P12</f>
        <v>134</v>
      </c>
      <c r="Q9" s="37">
        <f>SUM(Q11:Q31)</f>
        <v>3</v>
      </c>
      <c r="R9" s="37">
        <f>SUM(R11:R31)-R12</f>
        <v>4024</v>
      </c>
      <c r="S9" s="37">
        <f>SUM(S11:S31)-S12</f>
        <v>3273</v>
      </c>
      <c r="T9" s="37">
        <f>SUM(T11:T31)</f>
        <v>78</v>
      </c>
      <c r="U9" s="37">
        <f>SUM(U11:U31)</f>
        <v>26</v>
      </c>
      <c r="V9" s="37">
        <f>SUM(V11:V31)-V12</f>
        <v>224</v>
      </c>
      <c r="W9" s="37">
        <f>SUM(W11:W31)-W12</f>
        <v>401</v>
      </c>
      <c r="X9" s="37">
        <f>SUM(X11:X31)</f>
        <v>22</v>
      </c>
    </row>
    <row r="10" spans="1:24" ht="6.75" customHeight="1">
      <c r="A10" s="56"/>
      <c r="B10" s="56"/>
      <c r="C10" s="35"/>
      <c r="D10" s="37"/>
      <c r="E10" s="37"/>
      <c r="F10" s="84"/>
      <c r="G10" s="37"/>
      <c r="H10" s="37"/>
      <c r="I10" s="37"/>
      <c r="J10" s="37"/>
      <c r="K10" s="37"/>
      <c r="L10" s="273"/>
      <c r="M10" s="273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13.5" customHeight="1">
      <c r="A11" s="5"/>
      <c r="B11" s="139" t="s">
        <v>183</v>
      </c>
      <c r="C11" s="37">
        <f>SUM(D11:I11)</f>
        <v>675</v>
      </c>
      <c r="D11" s="37">
        <f t="shared" ref="D11:D16" si="1">K11+S11</f>
        <v>198</v>
      </c>
      <c r="E11" s="37">
        <f>L11</f>
        <v>6</v>
      </c>
      <c r="F11" s="37">
        <f>N11</f>
        <v>21</v>
      </c>
      <c r="G11" s="37">
        <f>O11+V11</f>
        <v>271</v>
      </c>
      <c r="H11" s="37">
        <f>P11+W11</f>
        <v>179</v>
      </c>
      <c r="I11" s="147" t="s">
        <v>191</v>
      </c>
      <c r="J11" s="37">
        <f>SUM(K11:Q11)</f>
        <v>388</v>
      </c>
      <c r="K11" s="37">
        <v>118</v>
      </c>
      <c r="L11" s="286">
        <v>6</v>
      </c>
      <c r="M11" s="286"/>
      <c r="N11" s="37">
        <v>21</v>
      </c>
      <c r="O11" s="37">
        <v>213</v>
      </c>
      <c r="P11" s="37">
        <v>30</v>
      </c>
      <c r="Q11" s="147" t="s">
        <v>180</v>
      </c>
      <c r="R11" s="37">
        <f t="shared" ref="R11:R31" si="2">SUM(S11:X11)</f>
        <v>287</v>
      </c>
      <c r="S11" s="37">
        <v>80</v>
      </c>
      <c r="T11" s="147" t="s">
        <v>180</v>
      </c>
      <c r="U11" s="147" t="s">
        <v>180</v>
      </c>
      <c r="V11" s="37">
        <v>58</v>
      </c>
      <c r="W11" s="37">
        <v>149</v>
      </c>
      <c r="X11" s="147" t="s">
        <v>180</v>
      </c>
    </row>
    <row r="12" spans="1:24" ht="13.5" customHeight="1">
      <c r="A12" s="5"/>
      <c r="B12" s="139" t="s">
        <v>187</v>
      </c>
      <c r="C12" s="37">
        <f t="shared" ref="C12" si="3">SUM(D12:I12)</f>
        <v>600</v>
      </c>
      <c r="D12" s="37">
        <f t="shared" si="1"/>
        <v>136</v>
      </c>
      <c r="E12" s="37">
        <f>L12</f>
        <v>3</v>
      </c>
      <c r="F12" s="37">
        <f>N12</f>
        <v>19</v>
      </c>
      <c r="G12" s="37">
        <f t="shared" ref="G12" si="4">O12+V12</f>
        <v>265</v>
      </c>
      <c r="H12" s="37">
        <f t="shared" ref="H12" si="5">P12+W12</f>
        <v>177</v>
      </c>
      <c r="I12" s="147" t="s">
        <v>192</v>
      </c>
      <c r="J12" s="37">
        <f t="shared" ref="J12" si="6">SUM(K12:Q12)</f>
        <v>322</v>
      </c>
      <c r="K12" s="37">
        <v>64</v>
      </c>
      <c r="L12" s="273">
        <v>3</v>
      </c>
      <c r="M12" s="273"/>
      <c r="N12" s="37">
        <v>19</v>
      </c>
      <c r="O12" s="37">
        <v>207</v>
      </c>
      <c r="P12" s="37">
        <v>29</v>
      </c>
      <c r="Q12" s="147" t="s">
        <v>180</v>
      </c>
      <c r="R12" s="37">
        <f>SUM(S12:X12)</f>
        <v>278</v>
      </c>
      <c r="S12" s="37">
        <v>72</v>
      </c>
      <c r="T12" s="147" t="s">
        <v>180</v>
      </c>
      <c r="U12" s="147" t="s">
        <v>180</v>
      </c>
      <c r="V12" s="37">
        <v>58</v>
      </c>
      <c r="W12" s="37">
        <v>148</v>
      </c>
      <c r="X12" s="147" t="s">
        <v>180</v>
      </c>
    </row>
    <row r="13" spans="1:24" ht="13.5" customHeight="1">
      <c r="A13" s="5"/>
      <c r="B13" s="139" t="s">
        <v>104</v>
      </c>
      <c r="C13" s="37">
        <f t="shared" ref="C13:C30" si="7">SUM(D13:I13)</f>
        <v>421</v>
      </c>
      <c r="D13" s="37">
        <f t="shared" si="1"/>
        <v>136</v>
      </c>
      <c r="E13" s="37">
        <f>L13</f>
        <v>4</v>
      </c>
      <c r="F13" s="37">
        <f>N13</f>
        <v>42</v>
      </c>
      <c r="G13" s="37">
        <f t="shared" ref="G13:H29" si="8">O13+V13</f>
        <v>97</v>
      </c>
      <c r="H13" s="37">
        <f t="shared" si="8"/>
        <v>142</v>
      </c>
      <c r="I13" s="147" t="s">
        <v>192</v>
      </c>
      <c r="J13" s="37">
        <f t="shared" ref="J13:J31" si="9">SUM(K13:Q13)</f>
        <v>298</v>
      </c>
      <c r="K13" s="37">
        <v>112</v>
      </c>
      <c r="L13" s="286">
        <v>4</v>
      </c>
      <c r="M13" s="286"/>
      <c r="N13" s="37">
        <v>42</v>
      </c>
      <c r="O13" s="37">
        <v>96</v>
      </c>
      <c r="P13" s="37">
        <v>44</v>
      </c>
      <c r="Q13" s="147" t="s">
        <v>180</v>
      </c>
      <c r="R13" s="37">
        <f t="shared" si="2"/>
        <v>123</v>
      </c>
      <c r="S13" s="37">
        <v>24</v>
      </c>
      <c r="T13" s="147" t="s">
        <v>180</v>
      </c>
      <c r="U13" s="147" t="s">
        <v>180</v>
      </c>
      <c r="V13" s="37">
        <v>1</v>
      </c>
      <c r="W13" s="37">
        <v>98</v>
      </c>
      <c r="X13" s="147" t="s">
        <v>180</v>
      </c>
    </row>
    <row r="14" spans="1:24" ht="13.5" customHeight="1">
      <c r="A14" s="5"/>
      <c r="B14" s="139" t="s">
        <v>105</v>
      </c>
      <c r="C14" s="37">
        <f t="shared" si="7"/>
        <v>20</v>
      </c>
      <c r="D14" s="37">
        <f t="shared" si="1"/>
        <v>18</v>
      </c>
      <c r="E14" s="37">
        <f>L14</f>
        <v>1</v>
      </c>
      <c r="F14" s="147" t="s">
        <v>192</v>
      </c>
      <c r="G14" s="147" t="s">
        <v>192</v>
      </c>
      <c r="H14" s="37">
        <f>W14</f>
        <v>1</v>
      </c>
      <c r="I14" s="147" t="s">
        <v>192</v>
      </c>
      <c r="J14" s="37">
        <f t="shared" si="9"/>
        <v>16</v>
      </c>
      <c r="K14" s="37">
        <v>15</v>
      </c>
      <c r="L14" s="286">
        <v>1</v>
      </c>
      <c r="M14" s="286"/>
      <c r="N14" s="147" t="s">
        <v>180</v>
      </c>
      <c r="O14" s="147" t="s">
        <v>180</v>
      </c>
      <c r="P14" s="147" t="s">
        <v>180</v>
      </c>
      <c r="Q14" s="147" t="s">
        <v>180</v>
      </c>
      <c r="R14" s="37">
        <f t="shared" si="2"/>
        <v>4</v>
      </c>
      <c r="S14" s="37">
        <v>3</v>
      </c>
      <c r="T14" s="147" t="s">
        <v>180</v>
      </c>
      <c r="U14" s="147" t="s">
        <v>180</v>
      </c>
      <c r="V14" s="147" t="s">
        <v>180</v>
      </c>
      <c r="W14" s="36">
        <v>1</v>
      </c>
      <c r="X14" s="147" t="s">
        <v>180</v>
      </c>
    </row>
    <row r="15" spans="1:24" ht="13.5" customHeight="1">
      <c r="A15" s="5"/>
      <c r="B15" s="139" t="s">
        <v>106</v>
      </c>
      <c r="C15" s="37">
        <f t="shared" si="7"/>
        <v>1920</v>
      </c>
      <c r="D15" s="37">
        <f t="shared" si="1"/>
        <v>1643</v>
      </c>
      <c r="E15" s="37">
        <f t="shared" ref="E15:E27" si="10">L15+T15</f>
        <v>108</v>
      </c>
      <c r="F15" s="37">
        <f>N15</f>
        <v>57</v>
      </c>
      <c r="G15" s="37">
        <f>O15</f>
        <v>70</v>
      </c>
      <c r="H15" s="37">
        <f t="shared" si="8"/>
        <v>42</v>
      </c>
      <c r="I15" s="147" t="s">
        <v>192</v>
      </c>
      <c r="J15" s="37">
        <f t="shared" si="9"/>
        <v>1728</v>
      </c>
      <c r="K15" s="37">
        <v>1497</v>
      </c>
      <c r="L15" s="286">
        <v>82</v>
      </c>
      <c r="M15" s="286"/>
      <c r="N15" s="37">
        <v>57</v>
      </c>
      <c r="O15" s="37">
        <v>70</v>
      </c>
      <c r="P15" s="37">
        <v>22</v>
      </c>
      <c r="Q15" s="147" t="s">
        <v>180</v>
      </c>
      <c r="R15" s="37">
        <f t="shared" si="2"/>
        <v>192</v>
      </c>
      <c r="S15" s="37">
        <v>146</v>
      </c>
      <c r="T15" s="37">
        <v>26</v>
      </c>
      <c r="U15" s="147" t="s">
        <v>180</v>
      </c>
      <c r="V15" s="147" t="s">
        <v>180</v>
      </c>
      <c r="W15" s="37">
        <v>20</v>
      </c>
      <c r="X15" s="147" t="s">
        <v>180</v>
      </c>
    </row>
    <row r="16" spans="1:24" ht="13.5" customHeight="1">
      <c r="A16" s="5"/>
      <c r="B16" s="139" t="s">
        <v>107</v>
      </c>
      <c r="C16" s="37">
        <f t="shared" si="7"/>
        <v>1359</v>
      </c>
      <c r="D16" s="37">
        <f t="shared" si="1"/>
        <v>1204</v>
      </c>
      <c r="E16" s="37">
        <f t="shared" si="10"/>
        <v>49</v>
      </c>
      <c r="F16" s="37">
        <f>N16</f>
        <v>10</v>
      </c>
      <c r="G16" s="37">
        <f t="shared" si="8"/>
        <v>57</v>
      </c>
      <c r="H16" s="37">
        <f t="shared" si="8"/>
        <v>17</v>
      </c>
      <c r="I16" s="37">
        <f>Q16+X16</f>
        <v>22</v>
      </c>
      <c r="J16" s="37">
        <f t="shared" si="9"/>
        <v>667</v>
      </c>
      <c r="K16" s="37">
        <v>578</v>
      </c>
      <c r="L16" s="286">
        <v>36</v>
      </c>
      <c r="M16" s="286"/>
      <c r="N16" s="37">
        <v>10</v>
      </c>
      <c r="O16" s="37">
        <v>33</v>
      </c>
      <c r="P16" s="37">
        <v>7</v>
      </c>
      <c r="Q16" s="37">
        <v>3</v>
      </c>
      <c r="R16" s="37">
        <f t="shared" si="2"/>
        <v>692</v>
      </c>
      <c r="S16" s="37">
        <v>626</v>
      </c>
      <c r="T16" s="37">
        <v>13</v>
      </c>
      <c r="U16" s="147" t="s">
        <v>180</v>
      </c>
      <c r="V16" s="37">
        <v>24</v>
      </c>
      <c r="W16" s="37">
        <v>10</v>
      </c>
      <c r="X16" s="37">
        <v>19</v>
      </c>
    </row>
    <row r="17" spans="1:24" ht="13.5" customHeight="1">
      <c r="A17" s="5"/>
      <c r="B17" s="139" t="s">
        <v>108</v>
      </c>
      <c r="C17" s="37">
        <f t="shared" si="7"/>
        <v>12</v>
      </c>
      <c r="D17" s="37">
        <f>K17</f>
        <v>11</v>
      </c>
      <c r="E17" s="147" t="s">
        <v>192</v>
      </c>
      <c r="F17" s="147" t="s">
        <v>192</v>
      </c>
      <c r="G17" s="37">
        <f>O17</f>
        <v>1</v>
      </c>
      <c r="H17" s="147" t="s">
        <v>192</v>
      </c>
      <c r="I17" s="147" t="s">
        <v>192</v>
      </c>
      <c r="J17" s="37">
        <f>SUM(K17:Q17)</f>
        <v>12</v>
      </c>
      <c r="K17" s="37">
        <v>11</v>
      </c>
      <c r="L17" s="269" t="s">
        <v>180</v>
      </c>
      <c r="M17" s="269"/>
      <c r="N17" s="147" t="s">
        <v>180</v>
      </c>
      <c r="O17" s="36">
        <v>1</v>
      </c>
      <c r="P17" s="147" t="s">
        <v>180</v>
      </c>
      <c r="Q17" s="147" t="s">
        <v>180</v>
      </c>
      <c r="R17" s="38">
        <f t="shared" si="2"/>
        <v>0</v>
      </c>
      <c r="S17" s="147" t="s">
        <v>180</v>
      </c>
      <c r="T17" s="147" t="s">
        <v>180</v>
      </c>
      <c r="U17" s="147" t="s">
        <v>180</v>
      </c>
      <c r="V17" s="147" t="s">
        <v>180</v>
      </c>
      <c r="W17" s="36" t="s">
        <v>180</v>
      </c>
      <c r="X17" s="147" t="s">
        <v>180</v>
      </c>
    </row>
    <row r="18" spans="1:24" ht="13.5" customHeight="1">
      <c r="A18" s="5"/>
      <c r="B18" s="139" t="s">
        <v>109</v>
      </c>
      <c r="C18" s="37">
        <f t="shared" si="7"/>
        <v>42</v>
      </c>
      <c r="D18" s="37">
        <f t="shared" ref="D18:D29" si="11">K18+S18</f>
        <v>38</v>
      </c>
      <c r="E18" s="37">
        <f t="shared" si="10"/>
        <v>3</v>
      </c>
      <c r="F18" s="147" t="s">
        <v>192</v>
      </c>
      <c r="G18" s="37">
        <f>O18</f>
        <v>1</v>
      </c>
      <c r="H18" s="147" t="s">
        <v>192</v>
      </c>
      <c r="I18" s="147" t="s">
        <v>192</v>
      </c>
      <c r="J18" s="37">
        <f t="shared" si="9"/>
        <v>23</v>
      </c>
      <c r="K18" s="37">
        <v>20</v>
      </c>
      <c r="L18" s="286">
        <v>2</v>
      </c>
      <c r="M18" s="286"/>
      <c r="N18" s="147" t="s">
        <v>180</v>
      </c>
      <c r="O18" s="37">
        <v>1</v>
      </c>
      <c r="P18" s="147" t="s">
        <v>180</v>
      </c>
      <c r="Q18" s="147" t="s">
        <v>180</v>
      </c>
      <c r="R18" s="38">
        <f t="shared" si="2"/>
        <v>19</v>
      </c>
      <c r="S18" s="37">
        <v>18</v>
      </c>
      <c r="T18" s="37">
        <v>1</v>
      </c>
      <c r="U18" s="147" t="s">
        <v>180</v>
      </c>
      <c r="V18" s="147" t="s">
        <v>180</v>
      </c>
      <c r="W18" s="147" t="s">
        <v>180</v>
      </c>
      <c r="X18" s="147" t="s">
        <v>180</v>
      </c>
    </row>
    <row r="19" spans="1:24" ht="13.5" customHeight="1">
      <c r="A19" s="5"/>
      <c r="B19" s="139" t="s">
        <v>184</v>
      </c>
      <c r="C19" s="37">
        <f t="shared" si="7"/>
        <v>370</v>
      </c>
      <c r="D19" s="37">
        <f t="shared" si="11"/>
        <v>340</v>
      </c>
      <c r="E19" s="37">
        <f t="shared" si="10"/>
        <v>12</v>
      </c>
      <c r="F19" s="37">
        <f>N19</f>
        <v>3</v>
      </c>
      <c r="G19" s="37">
        <f>O19</f>
        <v>11</v>
      </c>
      <c r="H19" s="37">
        <f t="shared" si="8"/>
        <v>4</v>
      </c>
      <c r="I19" s="147" t="s">
        <v>192</v>
      </c>
      <c r="J19" s="37">
        <f t="shared" si="9"/>
        <v>339</v>
      </c>
      <c r="K19" s="37">
        <v>313</v>
      </c>
      <c r="L19" s="286">
        <v>11</v>
      </c>
      <c r="M19" s="286"/>
      <c r="N19" s="37">
        <v>3</v>
      </c>
      <c r="O19" s="37">
        <v>11</v>
      </c>
      <c r="P19" s="36">
        <v>1</v>
      </c>
      <c r="Q19" s="147" t="s">
        <v>180</v>
      </c>
      <c r="R19" s="38">
        <f t="shared" si="2"/>
        <v>31</v>
      </c>
      <c r="S19" s="37">
        <v>27</v>
      </c>
      <c r="T19" s="37">
        <v>1</v>
      </c>
      <c r="U19" s="147" t="s">
        <v>180</v>
      </c>
      <c r="V19" s="147" t="s">
        <v>180</v>
      </c>
      <c r="W19" s="37">
        <v>3</v>
      </c>
      <c r="X19" s="147" t="s">
        <v>180</v>
      </c>
    </row>
    <row r="20" spans="1:24" ht="13.5" customHeight="1">
      <c r="A20" s="5"/>
      <c r="B20" s="139" t="s">
        <v>185</v>
      </c>
      <c r="C20" s="37">
        <f t="shared" si="7"/>
        <v>1183</v>
      </c>
      <c r="D20" s="37">
        <f t="shared" si="11"/>
        <v>929</v>
      </c>
      <c r="E20" s="37">
        <f t="shared" si="10"/>
        <v>55</v>
      </c>
      <c r="F20" s="37">
        <f t="shared" ref="F20:F27" si="12">N20+U20</f>
        <v>41</v>
      </c>
      <c r="G20" s="37">
        <f t="shared" si="8"/>
        <v>94</v>
      </c>
      <c r="H20" s="37">
        <f t="shared" si="8"/>
        <v>64</v>
      </c>
      <c r="I20" s="147" t="s">
        <v>192</v>
      </c>
      <c r="J20" s="37">
        <f t="shared" si="9"/>
        <v>569</v>
      </c>
      <c r="K20" s="37">
        <v>416</v>
      </c>
      <c r="L20" s="286">
        <v>42</v>
      </c>
      <c r="M20" s="286"/>
      <c r="N20" s="37">
        <v>34</v>
      </c>
      <c r="O20" s="37">
        <v>64</v>
      </c>
      <c r="P20" s="37">
        <v>13</v>
      </c>
      <c r="Q20" s="147" t="s">
        <v>180</v>
      </c>
      <c r="R20" s="37">
        <f t="shared" si="2"/>
        <v>614</v>
      </c>
      <c r="S20" s="37">
        <v>513</v>
      </c>
      <c r="T20" s="37">
        <v>13</v>
      </c>
      <c r="U20" s="37">
        <v>7</v>
      </c>
      <c r="V20" s="37">
        <v>30</v>
      </c>
      <c r="W20" s="37">
        <v>51</v>
      </c>
      <c r="X20" s="147" t="s">
        <v>180</v>
      </c>
    </row>
    <row r="21" spans="1:24" ht="13.5" customHeight="1">
      <c r="A21" s="5"/>
      <c r="B21" s="139" t="s">
        <v>186</v>
      </c>
      <c r="C21" s="37">
        <f t="shared" si="7"/>
        <v>109</v>
      </c>
      <c r="D21" s="37">
        <f t="shared" si="11"/>
        <v>102</v>
      </c>
      <c r="E21" s="37">
        <f t="shared" si="10"/>
        <v>3</v>
      </c>
      <c r="F21" s="147" t="s">
        <v>192</v>
      </c>
      <c r="G21" s="37">
        <f t="shared" si="8"/>
        <v>4</v>
      </c>
      <c r="H21" s="147" t="s">
        <v>192</v>
      </c>
      <c r="I21" s="147" t="s">
        <v>192</v>
      </c>
      <c r="J21" s="37">
        <f t="shared" si="9"/>
        <v>31</v>
      </c>
      <c r="K21" s="37">
        <v>26</v>
      </c>
      <c r="L21" s="286">
        <v>2</v>
      </c>
      <c r="M21" s="286"/>
      <c r="N21" s="147" t="s">
        <v>180</v>
      </c>
      <c r="O21" s="37">
        <v>3</v>
      </c>
      <c r="P21" s="147" t="s">
        <v>180</v>
      </c>
      <c r="Q21" s="147" t="s">
        <v>180</v>
      </c>
      <c r="R21" s="37">
        <f t="shared" si="2"/>
        <v>78</v>
      </c>
      <c r="S21" s="37">
        <v>76</v>
      </c>
      <c r="T21" s="36">
        <v>1</v>
      </c>
      <c r="U21" s="147" t="s">
        <v>180</v>
      </c>
      <c r="V21" s="36">
        <v>1</v>
      </c>
      <c r="W21" s="36" t="s">
        <v>180</v>
      </c>
      <c r="X21" s="147" t="s">
        <v>180</v>
      </c>
    </row>
    <row r="22" spans="1:24" ht="13.5" customHeight="1">
      <c r="A22" s="5"/>
      <c r="B22" s="139" t="s">
        <v>188</v>
      </c>
      <c r="C22" s="37">
        <f t="shared" si="7"/>
        <v>72</v>
      </c>
      <c r="D22" s="37">
        <f t="shared" si="11"/>
        <v>59</v>
      </c>
      <c r="E22" s="37">
        <f t="shared" si="10"/>
        <v>8</v>
      </c>
      <c r="F22" s="147" t="s">
        <v>192</v>
      </c>
      <c r="G22" s="37">
        <f>O22</f>
        <v>5</v>
      </c>
      <c r="H22" s="147" t="s">
        <v>192</v>
      </c>
      <c r="I22" s="147" t="s">
        <v>192</v>
      </c>
      <c r="J22" s="37">
        <f t="shared" si="9"/>
        <v>50</v>
      </c>
      <c r="K22" s="37">
        <v>40</v>
      </c>
      <c r="L22" s="286">
        <v>5</v>
      </c>
      <c r="M22" s="286"/>
      <c r="N22" s="147" t="s">
        <v>180</v>
      </c>
      <c r="O22" s="37">
        <v>5</v>
      </c>
      <c r="P22" s="147" t="s">
        <v>180</v>
      </c>
      <c r="Q22" s="147" t="s">
        <v>180</v>
      </c>
      <c r="R22" s="37">
        <f t="shared" si="2"/>
        <v>22</v>
      </c>
      <c r="S22" s="37">
        <v>19</v>
      </c>
      <c r="T22" s="37">
        <v>3</v>
      </c>
      <c r="U22" s="147" t="s">
        <v>180</v>
      </c>
      <c r="V22" s="147" t="s">
        <v>180</v>
      </c>
      <c r="W22" s="147" t="s">
        <v>180</v>
      </c>
      <c r="X22" s="147" t="s">
        <v>180</v>
      </c>
    </row>
    <row r="23" spans="1:24" ht="13.5" customHeight="1">
      <c r="A23" s="5"/>
      <c r="B23" s="142" t="s">
        <v>212</v>
      </c>
      <c r="C23" s="37">
        <f t="shared" si="7"/>
        <v>175</v>
      </c>
      <c r="D23" s="37">
        <f t="shared" si="11"/>
        <v>131</v>
      </c>
      <c r="E23" s="37">
        <f t="shared" si="10"/>
        <v>5</v>
      </c>
      <c r="F23" s="37">
        <f t="shared" si="12"/>
        <v>10</v>
      </c>
      <c r="G23" s="37">
        <f t="shared" si="8"/>
        <v>17</v>
      </c>
      <c r="H23" s="37">
        <f t="shared" si="8"/>
        <v>12</v>
      </c>
      <c r="I23" s="147" t="s">
        <v>192</v>
      </c>
      <c r="J23" s="37">
        <f t="shared" si="9"/>
        <v>113</v>
      </c>
      <c r="K23" s="37">
        <v>82</v>
      </c>
      <c r="L23" s="286">
        <v>4</v>
      </c>
      <c r="M23" s="286"/>
      <c r="N23" s="37">
        <v>9</v>
      </c>
      <c r="O23" s="37">
        <v>15</v>
      </c>
      <c r="P23" s="37">
        <v>3</v>
      </c>
      <c r="Q23" s="147" t="s">
        <v>180</v>
      </c>
      <c r="R23" s="37">
        <f t="shared" si="2"/>
        <v>62</v>
      </c>
      <c r="S23" s="37">
        <v>49</v>
      </c>
      <c r="T23" s="37">
        <v>1</v>
      </c>
      <c r="U23" s="37">
        <v>1</v>
      </c>
      <c r="V23" s="37">
        <v>2</v>
      </c>
      <c r="W23" s="37">
        <v>9</v>
      </c>
      <c r="X23" s="147" t="s">
        <v>180</v>
      </c>
    </row>
    <row r="24" spans="1:24" ht="13.5" customHeight="1">
      <c r="A24" s="5"/>
      <c r="B24" s="139" t="s">
        <v>213</v>
      </c>
      <c r="C24" s="37">
        <f t="shared" si="7"/>
        <v>433</v>
      </c>
      <c r="D24" s="37">
        <f t="shared" si="11"/>
        <v>343</v>
      </c>
      <c r="E24" s="37">
        <f t="shared" si="10"/>
        <v>10</v>
      </c>
      <c r="F24" s="37">
        <f t="shared" si="12"/>
        <v>30</v>
      </c>
      <c r="G24" s="37">
        <f t="shared" si="8"/>
        <v>16</v>
      </c>
      <c r="H24" s="37">
        <f t="shared" si="8"/>
        <v>34</v>
      </c>
      <c r="I24" s="147" t="s">
        <v>192</v>
      </c>
      <c r="J24" s="37">
        <f t="shared" si="9"/>
        <v>126</v>
      </c>
      <c r="K24" s="37">
        <v>79</v>
      </c>
      <c r="L24" s="286">
        <v>7</v>
      </c>
      <c r="M24" s="286"/>
      <c r="N24" s="37">
        <v>23</v>
      </c>
      <c r="O24" s="37">
        <v>10</v>
      </c>
      <c r="P24" s="36">
        <v>7</v>
      </c>
      <c r="Q24" s="147" t="s">
        <v>180</v>
      </c>
      <c r="R24" s="37">
        <f t="shared" si="2"/>
        <v>307</v>
      </c>
      <c r="S24" s="37">
        <v>264</v>
      </c>
      <c r="T24" s="37">
        <v>3</v>
      </c>
      <c r="U24" s="36">
        <v>7</v>
      </c>
      <c r="V24" s="37">
        <v>6</v>
      </c>
      <c r="W24" s="37">
        <v>27</v>
      </c>
      <c r="X24" s="147" t="s">
        <v>180</v>
      </c>
    </row>
    <row r="25" spans="1:24" ht="13.5" customHeight="1">
      <c r="A25" s="5"/>
      <c r="B25" s="139" t="s">
        <v>214</v>
      </c>
      <c r="C25" s="37">
        <f t="shared" si="7"/>
        <v>236</v>
      </c>
      <c r="D25" s="37">
        <f t="shared" si="11"/>
        <v>127</v>
      </c>
      <c r="E25" s="37">
        <f t="shared" si="10"/>
        <v>4</v>
      </c>
      <c r="F25" s="37">
        <f t="shared" si="12"/>
        <v>14</v>
      </c>
      <c r="G25" s="37">
        <f t="shared" si="8"/>
        <v>73</v>
      </c>
      <c r="H25" s="37">
        <f t="shared" si="8"/>
        <v>17</v>
      </c>
      <c r="I25" s="37">
        <v>1</v>
      </c>
      <c r="J25" s="37">
        <f t="shared" si="9"/>
        <v>81</v>
      </c>
      <c r="K25" s="37">
        <v>49</v>
      </c>
      <c r="L25" s="286">
        <v>3</v>
      </c>
      <c r="M25" s="286"/>
      <c r="N25" s="37">
        <v>6</v>
      </c>
      <c r="O25" s="37">
        <v>20</v>
      </c>
      <c r="P25" s="36">
        <v>3</v>
      </c>
      <c r="Q25" s="147" t="s">
        <v>180</v>
      </c>
      <c r="R25" s="37">
        <f t="shared" si="2"/>
        <v>155</v>
      </c>
      <c r="S25" s="37">
        <v>78</v>
      </c>
      <c r="T25" s="36">
        <v>1</v>
      </c>
      <c r="U25" s="37">
        <v>8</v>
      </c>
      <c r="V25" s="37">
        <v>53</v>
      </c>
      <c r="W25" s="37">
        <v>14</v>
      </c>
      <c r="X25" s="36">
        <v>1</v>
      </c>
    </row>
    <row r="26" spans="1:24" ht="13.5" customHeight="1">
      <c r="A26" s="5"/>
      <c r="B26" s="139" t="s">
        <v>215</v>
      </c>
      <c r="C26" s="37">
        <f t="shared" ref="C26" si="13">SUM(D26:I26)</f>
        <v>366</v>
      </c>
      <c r="D26" s="37">
        <f t="shared" si="11"/>
        <v>341</v>
      </c>
      <c r="E26" s="37">
        <f t="shared" si="10"/>
        <v>2</v>
      </c>
      <c r="F26" s="37">
        <f>U26</f>
        <v>1</v>
      </c>
      <c r="G26" s="37">
        <f t="shared" ref="G26" si="14">O26+V26</f>
        <v>20</v>
      </c>
      <c r="H26" s="37">
        <f>W26</f>
        <v>2</v>
      </c>
      <c r="I26" s="147" t="s">
        <v>192</v>
      </c>
      <c r="J26" s="37">
        <f t="shared" ref="J26" si="15">SUM(K26:Q26)</f>
        <v>152</v>
      </c>
      <c r="K26" s="37">
        <v>144</v>
      </c>
      <c r="L26" s="273">
        <v>1</v>
      </c>
      <c r="M26" s="273"/>
      <c r="N26" s="147" t="s">
        <v>180</v>
      </c>
      <c r="O26" s="37">
        <v>7</v>
      </c>
      <c r="P26" s="147" t="s">
        <v>180</v>
      </c>
      <c r="Q26" s="147" t="s">
        <v>180</v>
      </c>
      <c r="R26" s="37">
        <f t="shared" si="2"/>
        <v>214</v>
      </c>
      <c r="S26" s="37">
        <v>197</v>
      </c>
      <c r="T26" s="36">
        <v>1</v>
      </c>
      <c r="U26" s="37">
        <v>1</v>
      </c>
      <c r="V26" s="37">
        <v>13</v>
      </c>
      <c r="W26" s="37">
        <v>2</v>
      </c>
      <c r="X26" s="147" t="s">
        <v>180</v>
      </c>
    </row>
    <row r="27" spans="1:24" ht="13.5" customHeight="1">
      <c r="A27" s="5"/>
      <c r="B27" s="139" t="s">
        <v>216</v>
      </c>
      <c r="C27" s="37">
        <f t="shared" ref="C27" si="16">SUM(D27:I27)</f>
        <v>1151</v>
      </c>
      <c r="D27" s="37">
        <f t="shared" si="11"/>
        <v>1104</v>
      </c>
      <c r="E27" s="37">
        <f t="shared" si="10"/>
        <v>12</v>
      </c>
      <c r="F27" s="37">
        <f t="shared" si="12"/>
        <v>13</v>
      </c>
      <c r="G27" s="37">
        <f t="shared" ref="G27" si="17">O27+V27</f>
        <v>14</v>
      </c>
      <c r="H27" s="37">
        <f t="shared" ref="H27" si="18">P27+W27</f>
        <v>8</v>
      </c>
      <c r="I27" s="147" t="s">
        <v>192</v>
      </c>
      <c r="J27" s="37">
        <f t="shared" ref="J27" si="19">SUM(K27:Q27)</f>
        <v>267</v>
      </c>
      <c r="K27" s="37">
        <v>241</v>
      </c>
      <c r="L27" s="286">
        <v>6</v>
      </c>
      <c r="M27" s="286"/>
      <c r="N27" s="36">
        <v>11</v>
      </c>
      <c r="O27" s="36">
        <v>8</v>
      </c>
      <c r="P27" s="36">
        <v>1</v>
      </c>
      <c r="Q27" s="147" t="s">
        <v>180</v>
      </c>
      <c r="R27" s="37">
        <f t="shared" ref="R27" si="20">SUM(S27:X27)</f>
        <v>884</v>
      </c>
      <c r="S27" s="37">
        <v>863</v>
      </c>
      <c r="T27" s="36">
        <v>6</v>
      </c>
      <c r="U27" s="36">
        <v>2</v>
      </c>
      <c r="V27" s="36">
        <v>6</v>
      </c>
      <c r="W27" s="36">
        <v>7</v>
      </c>
      <c r="X27" s="147" t="s">
        <v>180</v>
      </c>
    </row>
    <row r="28" spans="1:24" ht="13.5" customHeight="1">
      <c r="A28" s="5"/>
      <c r="B28" s="139" t="s">
        <v>110</v>
      </c>
      <c r="C28" s="37">
        <f t="shared" si="7"/>
        <v>219</v>
      </c>
      <c r="D28" s="37">
        <f t="shared" si="11"/>
        <v>214</v>
      </c>
      <c r="E28" s="37">
        <f>L28</f>
        <v>3</v>
      </c>
      <c r="F28" s="37">
        <f>N28</f>
        <v>1</v>
      </c>
      <c r="G28" s="147" t="s">
        <v>192</v>
      </c>
      <c r="H28" s="37">
        <f>W28</f>
        <v>1</v>
      </c>
      <c r="I28" s="147" t="s">
        <v>192</v>
      </c>
      <c r="J28" s="37">
        <f t="shared" si="9"/>
        <v>166</v>
      </c>
      <c r="K28" s="37">
        <v>162</v>
      </c>
      <c r="L28" s="286">
        <v>3</v>
      </c>
      <c r="M28" s="286"/>
      <c r="N28" s="36">
        <v>1</v>
      </c>
      <c r="O28" s="147" t="s">
        <v>180</v>
      </c>
      <c r="P28" s="147" t="s">
        <v>180</v>
      </c>
      <c r="Q28" s="147" t="s">
        <v>180</v>
      </c>
      <c r="R28" s="37">
        <f t="shared" si="2"/>
        <v>53</v>
      </c>
      <c r="S28" s="37">
        <v>52</v>
      </c>
      <c r="T28" s="147" t="s">
        <v>180</v>
      </c>
      <c r="U28" s="147" t="s">
        <v>180</v>
      </c>
      <c r="V28" s="147" t="s">
        <v>180</v>
      </c>
      <c r="W28" s="36">
        <v>1</v>
      </c>
      <c r="X28" s="147" t="s">
        <v>180</v>
      </c>
    </row>
    <row r="29" spans="1:24" ht="13.5" customHeight="1">
      <c r="A29" s="5"/>
      <c r="B29" s="132" t="s">
        <v>111</v>
      </c>
      <c r="C29" s="37">
        <f t="shared" si="7"/>
        <v>482</v>
      </c>
      <c r="D29" s="37">
        <f t="shared" si="11"/>
        <v>325</v>
      </c>
      <c r="E29" s="37">
        <f t="shared" ref="E29" si="21">L29+T29</f>
        <v>35</v>
      </c>
      <c r="F29" s="37">
        <f>N29</f>
        <v>7</v>
      </c>
      <c r="G29" s="37">
        <f t="shared" si="8"/>
        <v>101</v>
      </c>
      <c r="H29" s="37">
        <f t="shared" si="8"/>
        <v>12</v>
      </c>
      <c r="I29" s="37">
        <v>2</v>
      </c>
      <c r="J29" s="37">
        <f t="shared" si="9"/>
        <v>316</v>
      </c>
      <c r="K29" s="37">
        <v>208</v>
      </c>
      <c r="L29" s="286">
        <v>27</v>
      </c>
      <c r="M29" s="286"/>
      <c r="N29" s="37">
        <v>7</v>
      </c>
      <c r="O29" s="37">
        <v>71</v>
      </c>
      <c r="P29" s="37">
        <v>3</v>
      </c>
      <c r="Q29" s="147" t="s">
        <v>180</v>
      </c>
      <c r="R29" s="37">
        <f t="shared" si="2"/>
        <v>166</v>
      </c>
      <c r="S29" s="37">
        <v>117</v>
      </c>
      <c r="T29" s="37">
        <v>8</v>
      </c>
      <c r="U29" s="147" t="s">
        <v>180</v>
      </c>
      <c r="V29" s="37">
        <v>30</v>
      </c>
      <c r="W29" s="37">
        <v>9</v>
      </c>
      <c r="X29" s="37">
        <v>2</v>
      </c>
    </row>
    <row r="30" spans="1:24" ht="13.5" customHeight="1">
      <c r="A30" s="5"/>
      <c r="B30" s="132" t="s">
        <v>112</v>
      </c>
      <c r="C30" s="37">
        <f t="shared" si="7"/>
        <v>412</v>
      </c>
      <c r="D30" s="37">
        <f t="shared" ref="D30:D31" si="22">K30+S30</f>
        <v>412</v>
      </c>
      <c r="E30" s="147" t="s">
        <v>192</v>
      </c>
      <c r="F30" s="147" t="s">
        <v>192</v>
      </c>
      <c r="G30" s="147" t="s">
        <v>192</v>
      </c>
      <c r="H30" s="147" t="s">
        <v>192</v>
      </c>
      <c r="I30" s="147" t="s">
        <v>192</v>
      </c>
      <c r="J30" s="37">
        <f t="shared" si="9"/>
        <v>293</v>
      </c>
      <c r="K30" s="37">
        <v>293</v>
      </c>
      <c r="L30" s="269" t="s">
        <v>180</v>
      </c>
      <c r="M30" s="269"/>
      <c r="N30" s="147" t="s">
        <v>180</v>
      </c>
      <c r="O30" s="147" t="s">
        <v>180</v>
      </c>
      <c r="P30" s="147" t="s">
        <v>180</v>
      </c>
      <c r="Q30" s="147" t="s">
        <v>180</v>
      </c>
      <c r="R30" s="37">
        <f t="shared" si="2"/>
        <v>119</v>
      </c>
      <c r="S30" s="37">
        <v>119</v>
      </c>
      <c r="T30" s="147" t="s">
        <v>180</v>
      </c>
      <c r="U30" s="147" t="s">
        <v>180</v>
      </c>
      <c r="V30" s="147" t="s">
        <v>180</v>
      </c>
      <c r="W30" s="147" t="s">
        <v>180</v>
      </c>
      <c r="X30" s="147" t="s">
        <v>180</v>
      </c>
    </row>
    <row r="31" spans="1:24" ht="13.5" customHeight="1">
      <c r="A31" s="26"/>
      <c r="B31" s="139" t="s">
        <v>113</v>
      </c>
      <c r="C31" s="35">
        <f>SUM(D31:I31)</f>
        <v>4</v>
      </c>
      <c r="D31" s="38">
        <f t="shared" si="22"/>
        <v>3</v>
      </c>
      <c r="E31" s="147" t="s">
        <v>192</v>
      </c>
      <c r="F31" s="147" t="s">
        <v>192</v>
      </c>
      <c r="G31" s="37">
        <f>O31</f>
        <v>1</v>
      </c>
      <c r="H31" s="147" t="s">
        <v>192</v>
      </c>
      <c r="I31" s="147" t="s">
        <v>192</v>
      </c>
      <c r="J31" s="38">
        <f t="shared" si="9"/>
        <v>2</v>
      </c>
      <c r="K31" s="38">
        <v>1</v>
      </c>
      <c r="L31" s="269" t="s">
        <v>180</v>
      </c>
      <c r="M31" s="269"/>
      <c r="N31" s="147" t="s">
        <v>180</v>
      </c>
      <c r="O31" s="36">
        <v>1</v>
      </c>
      <c r="P31" s="147" t="s">
        <v>180</v>
      </c>
      <c r="Q31" s="147" t="s">
        <v>180</v>
      </c>
      <c r="R31" s="38">
        <f t="shared" si="2"/>
        <v>2</v>
      </c>
      <c r="S31" s="38">
        <v>2</v>
      </c>
      <c r="T31" s="147" t="s">
        <v>180</v>
      </c>
      <c r="U31" s="147" t="s">
        <v>180</v>
      </c>
      <c r="V31" s="147" t="s">
        <v>180</v>
      </c>
      <c r="W31" s="147" t="s">
        <v>180</v>
      </c>
      <c r="X31" s="147" t="s">
        <v>180</v>
      </c>
    </row>
    <row r="32" spans="1:24" ht="6.75" customHeight="1" thickBot="1">
      <c r="A32" s="23"/>
      <c r="B32" s="48"/>
      <c r="C32" s="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5" ht="14.25" thickTop="1">
      <c r="A33" s="6"/>
      <c r="B33" s="6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5" ht="15">
      <c r="A34" s="157" t="s">
        <v>114</v>
      </c>
      <c r="B34" s="52"/>
      <c r="C34" s="5"/>
      <c r="D34" s="5"/>
      <c r="E34" s="5"/>
      <c r="F34" s="5"/>
      <c r="G34" s="5"/>
      <c r="H34" s="50"/>
      <c r="I34" s="50"/>
      <c r="J34" s="140" t="s">
        <v>209</v>
      </c>
      <c r="K34" s="50"/>
      <c r="L34" s="156" t="s">
        <v>115</v>
      </c>
      <c r="N34" s="5"/>
      <c r="O34" s="5"/>
      <c r="P34" s="5"/>
      <c r="Q34" s="5"/>
      <c r="R34" s="5"/>
      <c r="S34" s="5"/>
      <c r="T34" s="5"/>
      <c r="U34" s="5"/>
      <c r="W34" s="135" t="s">
        <v>116</v>
      </c>
    </row>
    <row r="35" spans="1:25" ht="7.5" customHeight="1" thickBo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23"/>
      <c r="M35" s="23"/>
      <c r="N35" s="23"/>
      <c r="O35" s="23"/>
      <c r="P35" s="5"/>
      <c r="Q35" s="5"/>
      <c r="R35" s="5"/>
      <c r="S35" s="5"/>
      <c r="T35" s="5"/>
      <c r="U35" s="5"/>
      <c r="V35" s="5"/>
      <c r="W35" s="5"/>
      <c r="X35" s="5"/>
    </row>
    <row r="36" spans="1:25" ht="14.25" customHeight="1" thickTop="1">
      <c r="A36" s="276" t="s">
        <v>94</v>
      </c>
      <c r="B36" s="277"/>
      <c r="C36" s="292" t="s">
        <v>117</v>
      </c>
      <c r="D36" s="293"/>
      <c r="E36" s="293"/>
      <c r="F36" s="293"/>
      <c r="G36" s="292" t="s">
        <v>176</v>
      </c>
      <c r="H36" s="293"/>
      <c r="I36" s="293"/>
      <c r="J36" s="293"/>
      <c r="K36" s="143"/>
      <c r="L36" s="276" t="s">
        <v>94</v>
      </c>
      <c r="M36" s="276"/>
      <c r="N36" s="276"/>
      <c r="O36" s="277"/>
      <c r="P36" s="292" t="s">
        <v>117</v>
      </c>
      <c r="Q36" s="293"/>
      <c r="R36" s="293"/>
      <c r="S36" s="293"/>
      <c r="T36" s="292" t="s">
        <v>176</v>
      </c>
      <c r="U36" s="293"/>
      <c r="V36" s="293"/>
      <c r="W36" s="293"/>
      <c r="X36" s="143"/>
      <c r="Y36" s="3"/>
    </row>
    <row r="37" spans="1:25" ht="13.5" customHeight="1">
      <c r="A37" s="280"/>
      <c r="B37" s="281"/>
      <c r="C37" s="294" t="s">
        <v>62</v>
      </c>
      <c r="D37" s="295"/>
      <c r="E37" s="130" t="s">
        <v>1</v>
      </c>
      <c r="F37" s="130" t="s">
        <v>2</v>
      </c>
      <c r="G37" s="294" t="s">
        <v>62</v>
      </c>
      <c r="H37" s="295"/>
      <c r="I37" s="130" t="s">
        <v>1</v>
      </c>
      <c r="J37" s="141" t="s">
        <v>2</v>
      </c>
      <c r="K37" s="138"/>
      <c r="L37" s="280"/>
      <c r="M37" s="280"/>
      <c r="N37" s="280"/>
      <c r="O37" s="281"/>
      <c r="P37" s="294" t="s">
        <v>62</v>
      </c>
      <c r="Q37" s="295"/>
      <c r="R37" s="130" t="s">
        <v>1</v>
      </c>
      <c r="S37" s="130" t="s">
        <v>2</v>
      </c>
      <c r="T37" s="294" t="s">
        <v>62</v>
      </c>
      <c r="U37" s="295"/>
      <c r="V37" s="130" t="s">
        <v>1</v>
      </c>
      <c r="W37" s="141" t="s">
        <v>2</v>
      </c>
      <c r="X37" s="138"/>
      <c r="Y37" s="3"/>
    </row>
    <row r="38" spans="1:25" ht="5.25" customHeight="1">
      <c r="A38" s="136"/>
      <c r="B38" s="137"/>
      <c r="C38" s="128"/>
      <c r="D38" s="128"/>
      <c r="E38" s="128"/>
      <c r="F38" s="55"/>
      <c r="G38" s="55"/>
      <c r="H38" s="55"/>
      <c r="I38" s="55"/>
      <c r="J38" s="55"/>
      <c r="K38" s="138"/>
      <c r="L38" s="55"/>
      <c r="M38" s="55"/>
      <c r="N38" s="55"/>
      <c r="O38" s="137"/>
      <c r="P38" s="138"/>
      <c r="Q38" s="138"/>
      <c r="R38" s="138"/>
      <c r="S38" s="138"/>
      <c r="T38" s="138"/>
      <c r="U38" s="138"/>
      <c r="V38" s="138"/>
      <c r="W38" s="138"/>
      <c r="X38" s="138"/>
    </row>
    <row r="39" spans="1:25" ht="13.5" customHeight="1">
      <c r="A39" s="288" t="s">
        <v>0</v>
      </c>
      <c r="B39" s="289"/>
      <c r="C39" s="263">
        <f>SUM(E39:F39)</f>
        <v>10633</v>
      </c>
      <c r="D39" s="264"/>
      <c r="E39" s="37">
        <f>E40+E44+E48</f>
        <v>5716</v>
      </c>
      <c r="F39" s="37">
        <f>F40+F44+F48</f>
        <v>4917</v>
      </c>
      <c r="G39" s="262">
        <f>SUM(I39:J39)</f>
        <v>9697</v>
      </c>
      <c r="H39" s="262"/>
      <c r="I39" s="37">
        <f>I40+I44+I48</f>
        <v>5661</v>
      </c>
      <c r="J39" s="37">
        <f>J40+J44+J48</f>
        <v>4036</v>
      </c>
      <c r="K39" s="38"/>
      <c r="L39" s="290" t="s">
        <v>0</v>
      </c>
      <c r="M39" s="290"/>
      <c r="N39" s="290"/>
      <c r="O39" s="291"/>
      <c r="P39" s="259">
        <f>C39/$C$39*100</f>
        <v>100</v>
      </c>
      <c r="Q39" s="260"/>
      <c r="R39" s="148">
        <f>E39/$C$39*100</f>
        <v>53.757171071193454</v>
      </c>
      <c r="S39" s="148">
        <f>F39/$C$39*100</f>
        <v>46.242828928806546</v>
      </c>
      <c r="T39" s="261">
        <f>G39/$G$39*100</f>
        <v>100</v>
      </c>
      <c r="U39" s="261"/>
      <c r="V39" s="148">
        <f>I39/$G$39*100</f>
        <v>58.378880065999795</v>
      </c>
      <c r="W39" s="148">
        <f>J39/$G$39*100</f>
        <v>41.621119934000205</v>
      </c>
      <c r="X39" s="38"/>
    </row>
    <row r="40" spans="1:25" ht="13.5" customHeight="1">
      <c r="A40" s="289" t="s">
        <v>118</v>
      </c>
      <c r="B40" s="289"/>
      <c r="C40" s="263">
        <f>SUM(E40:F40)</f>
        <v>1602</v>
      </c>
      <c r="D40" s="264"/>
      <c r="E40" s="37">
        <f>SUM(E41:E43)-E42</f>
        <v>1029</v>
      </c>
      <c r="F40" s="37">
        <f>SUM(F41:F43)-F42</f>
        <v>573</v>
      </c>
      <c r="G40" s="262">
        <f t="shared" ref="G40" si="23">SUM(I40:J40)</f>
        <v>1097</v>
      </c>
      <c r="H40" s="262"/>
      <c r="I40" s="37">
        <f>SUM(I41:I43)-I42</f>
        <v>687</v>
      </c>
      <c r="J40" s="37">
        <f>SUM(J41:J43)-J42</f>
        <v>410</v>
      </c>
      <c r="K40" s="38"/>
      <c r="L40" s="290" t="s">
        <v>118</v>
      </c>
      <c r="M40" s="290"/>
      <c r="N40" s="290"/>
      <c r="O40" s="291"/>
      <c r="P40" s="259">
        <f>C40/$C$39*100</f>
        <v>15.066303018903415</v>
      </c>
      <c r="Q40" s="260"/>
      <c r="R40" s="148">
        <f>E40/$C$39*100</f>
        <v>9.67741935483871</v>
      </c>
      <c r="S40" s="148">
        <f t="shared" ref="S40:S63" si="24">F40/$C$39*100</f>
        <v>5.3888836640647044</v>
      </c>
      <c r="T40" s="261">
        <f t="shared" ref="T40:T63" si="25">G40/$G$39*100</f>
        <v>11.312777147571413</v>
      </c>
      <c r="U40" s="261"/>
      <c r="V40" s="148">
        <f t="shared" ref="V40:W63" si="26">I40/$G$39*100</f>
        <v>7.0846653604207486</v>
      </c>
      <c r="W40" s="148">
        <f t="shared" si="26"/>
        <v>4.2281117871506648</v>
      </c>
      <c r="X40" s="38"/>
    </row>
    <row r="41" spans="1:25" ht="13.5" customHeight="1">
      <c r="A41" s="5"/>
      <c r="B41" s="139" t="s">
        <v>183</v>
      </c>
      <c r="C41" s="263">
        <f>SUM(E41:F41)</f>
        <v>864</v>
      </c>
      <c r="D41" s="264"/>
      <c r="E41" s="37">
        <v>501</v>
      </c>
      <c r="F41" s="38">
        <v>363</v>
      </c>
      <c r="G41" s="262">
        <f>SUM(I41:J41)</f>
        <v>675</v>
      </c>
      <c r="H41" s="262"/>
      <c r="I41" s="37">
        <v>388</v>
      </c>
      <c r="J41" s="38">
        <v>287</v>
      </c>
      <c r="K41" s="38"/>
      <c r="L41" s="38"/>
      <c r="M41" s="265" t="s">
        <v>183</v>
      </c>
      <c r="N41" s="265"/>
      <c r="O41" s="266"/>
      <c r="P41" s="259">
        <f t="shared" ref="P41:P63" si="27">C41/$C$39*100</f>
        <v>8.1256465719928528</v>
      </c>
      <c r="Q41" s="260"/>
      <c r="R41" s="148">
        <f>E41/$C$39*100</f>
        <v>4.7117464497319661</v>
      </c>
      <c r="S41" s="148">
        <f t="shared" si="24"/>
        <v>3.4139001222608858</v>
      </c>
      <c r="T41" s="261">
        <f t="shared" si="25"/>
        <v>6.9609157471382899</v>
      </c>
      <c r="U41" s="261"/>
      <c r="V41" s="148">
        <f t="shared" si="26"/>
        <v>4.0012374961328243</v>
      </c>
      <c r="W41" s="148">
        <f t="shared" si="26"/>
        <v>2.9596782510054656</v>
      </c>
      <c r="X41" s="38"/>
    </row>
    <row r="42" spans="1:25" ht="13.5" customHeight="1">
      <c r="A42" s="5"/>
      <c r="B42" s="139" t="s">
        <v>187</v>
      </c>
      <c r="C42" s="263">
        <f t="shared" ref="C42:C63" si="28">SUM(E42:F42)</f>
        <v>776</v>
      </c>
      <c r="D42" s="264"/>
      <c r="E42" s="37">
        <v>421</v>
      </c>
      <c r="F42" s="38">
        <v>355</v>
      </c>
      <c r="G42" s="262">
        <f t="shared" ref="G42:G63" si="29">SUM(I42:J42)</f>
        <v>600</v>
      </c>
      <c r="H42" s="262"/>
      <c r="I42" s="37">
        <v>322</v>
      </c>
      <c r="J42" s="38">
        <v>278</v>
      </c>
      <c r="K42" s="38"/>
      <c r="L42" s="38"/>
      <c r="M42" s="267" t="s">
        <v>210</v>
      </c>
      <c r="N42" s="267"/>
      <c r="O42" s="268"/>
      <c r="P42" s="259">
        <f t="shared" si="27"/>
        <v>7.298034421141729</v>
      </c>
      <c r="Q42" s="260"/>
      <c r="R42" s="148">
        <f>E42/$C$39*100</f>
        <v>3.9593717671400359</v>
      </c>
      <c r="S42" s="148">
        <f t="shared" si="24"/>
        <v>3.338662654001693</v>
      </c>
      <c r="T42" s="261">
        <f t="shared" si="25"/>
        <v>6.1874806641229245</v>
      </c>
      <c r="U42" s="261"/>
      <c r="V42" s="148">
        <f t="shared" si="26"/>
        <v>3.3206146230793028</v>
      </c>
      <c r="W42" s="148">
        <f t="shared" si="26"/>
        <v>2.8668660410436217</v>
      </c>
      <c r="X42" s="38"/>
    </row>
    <row r="43" spans="1:25" ht="13.5" customHeight="1">
      <c r="A43" s="5"/>
      <c r="B43" s="57" t="s">
        <v>104</v>
      </c>
      <c r="C43" s="263">
        <f t="shared" si="28"/>
        <v>738</v>
      </c>
      <c r="D43" s="264"/>
      <c r="E43" s="37">
        <v>528</v>
      </c>
      <c r="F43" s="38">
        <v>210</v>
      </c>
      <c r="G43" s="262">
        <f t="shared" si="29"/>
        <v>422</v>
      </c>
      <c r="H43" s="262"/>
      <c r="I43" s="37">
        <v>299</v>
      </c>
      <c r="J43" s="38">
        <v>123</v>
      </c>
      <c r="K43" s="38"/>
      <c r="L43" s="38"/>
      <c r="M43" s="265" t="s">
        <v>104</v>
      </c>
      <c r="N43" s="265"/>
      <c r="O43" s="266"/>
      <c r="P43" s="259">
        <f t="shared" si="27"/>
        <v>6.9406564469105616</v>
      </c>
      <c r="Q43" s="260"/>
      <c r="R43" s="148">
        <f>E43/$C$39*100</f>
        <v>4.965672905106743</v>
      </c>
      <c r="S43" s="148">
        <f t="shared" si="24"/>
        <v>1.9749835418038184</v>
      </c>
      <c r="T43" s="261">
        <f t="shared" si="25"/>
        <v>4.3518614004331235</v>
      </c>
      <c r="U43" s="261"/>
      <c r="V43" s="148">
        <f t="shared" si="26"/>
        <v>3.0834278642879243</v>
      </c>
      <c r="W43" s="148">
        <f t="shared" si="26"/>
        <v>1.2684335361451995</v>
      </c>
      <c r="X43" s="38"/>
    </row>
    <row r="44" spans="1:25" ht="13.5" customHeight="1">
      <c r="A44" s="272" t="s">
        <v>119</v>
      </c>
      <c r="B44" s="300"/>
      <c r="C44" s="263">
        <f t="shared" si="28"/>
        <v>3013</v>
      </c>
      <c r="D44" s="264"/>
      <c r="E44" s="37">
        <f>SUM(E45:E47)</f>
        <v>1817</v>
      </c>
      <c r="F44" s="37">
        <f>SUM(F45:F47)</f>
        <v>1196</v>
      </c>
      <c r="G44" s="262">
        <f t="shared" si="29"/>
        <v>3306</v>
      </c>
      <c r="H44" s="262"/>
      <c r="I44" s="37">
        <f>SUM(I45:I47)</f>
        <v>2417</v>
      </c>
      <c r="J44" s="37">
        <f>SUM(J45:J47)</f>
        <v>889</v>
      </c>
      <c r="K44" s="38"/>
      <c r="L44" s="301" t="s">
        <v>119</v>
      </c>
      <c r="M44" s="301"/>
      <c r="N44" s="301"/>
      <c r="O44" s="302"/>
      <c r="P44" s="259">
        <f t="shared" si="27"/>
        <v>28.336311483118592</v>
      </c>
      <c r="Q44" s="260"/>
      <c r="R44" s="148">
        <f t="shared" ref="R44:R63" si="30">E44/$C$39*100</f>
        <v>17.088309978369228</v>
      </c>
      <c r="S44" s="148">
        <f t="shared" si="24"/>
        <v>11.248001504749364</v>
      </c>
      <c r="T44" s="261">
        <f t="shared" si="25"/>
        <v>34.093018459317314</v>
      </c>
      <c r="U44" s="261"/>
      <c r="V44" s="148">
        <f t="shared" si="26"/>
        <v>24.925234608641848</v>
      </c>
      <c r="W44" s="148">
        <f t="shared" si="26"/>
        <v>9.1677838506754661</v>
      </c>
      <c r="X44" s="38"/>
    </row>
    <row r="45" spans="1:25" ht="13.5" customHeight="1">
      <c r="A45" s="5"/>
      <c r="B45" s="57" t="s">
        <v>105</v>
      </c>
      <c r="C45" s="263">
        <f t="shared" si="28"/>
        <v>17</v>
      </c>
      <c r="D45" s="264"/>
      <c r="E45" s="37">
        <v>14</v>
      </c>
      <c r="F45" s="38">
        <v>3</v>
      </c>
      <c r="G45" s="262">
        <f t="shared" si="29"/>
        <v>20</v>
      </c>
      <c r="H45" s="262"/>
      <c r="I45" s="37">
        <v>16</v>
      </c>
      <c r="J45" s="38">
        <v>4</v>
      </c>
      <c r="K45" s="38"/>
      <c r="L45" s="38"/>
      <c r="M45" s="265" t="s">
        <v>105</v>
      </c>
      <c r="N45" s="265"/>
      <c r="O45" s="266"/>
      <c r="P45" s="259">
        <f t="shared" si="27"/>
        <v>0.15987962005078529</v>
      </c>
      <c r="Q45" s="260"/>
      <c r="R45" s="148">
        <f t="shared" si="30"/>
        <v>0.13166556945358787</v>
      </c>
      <c r="S45" s="148">
        <f t="shared" si="24"/>
        <v>2.8214050597197407E-2</v>
      </c>
      <c r="T45" s="261">
        <f t="shared" si="25"/>
        <v>0.20624935547076417</v>
      </c>
      <c r="U45" s="261"/>
      <c r="V45" s="148">
        <f t="shared" si="26"/>
        <v>0.16499948437661133</v>
      </c>
      <c r="W45" s="148">
        <f t="shared" si="26"/>
        <v>4.1249871094152832E-2</v>
      </c>
      <c r="X45" s="38"/>
    </row>
    <row r="46" spans="1:25" ht="13.5" customHeight="1">
      <c r="A46" s="5"/>
      <c r="B46" s="57" t="s">
        <v>106</v>
      </c>
      <c r="C46" s="263">
        <f t="shared" si="28"/>
        <v>1034</v>
      </c>
      <c r="D46" s="264"/>
      <c r="E46" s="37">
        <v>929</v>
      </c>
      <c r="F46" s="38">
        <v>105</v>
      </c>
      <c r="G46" s="262">
        <f t="shared" si="29"/>
        <v>1923</v>
      </c>
      <c r="H46" s="262"/>
      <c r="I46" s="37">
        <v>1731</v>
      </c>
      <c r="J46" s="38">
        <v>192</v>
      </c>
      <c r="K46" s="38"/>
      <c r="L46" s="38"/>
      <c r="M46" s="265" t="s">
        <v>106</v>
      </c>
      <c r="N46" s="265"/>
      <c r="O46" s="266"/>
      <c r="P46" s="259">
        <f t="shared" si="27"/>
        <v>9.724442772500705</v>
      </c>
      <c r="Q46" s="260"/>
      <c r="R46" s="148">
        <f t="shared" si="30"/>
        <v>8.7369510015987952</v>
      </c>
      <c r="S46" s="148">
        <f t="shared" si="24"/>
        <v>0.9874917709019092</v>
      </c>
      <c r="T46" s="261">
        <f t="shared" si="25"/>
        <v>19.830875528513971</v>
      </c>
      <c r="U46" s="261"/>
      <c r="V46" s="148">
        <f t="shared" si="26"/>
        <v>17.850881715994639</v>
      </c>
      <c r="W46" s="148">
        <f t="shared" si="26"/>
        <v>1.9799938125193359</v>
      </c>
      <c r="X46" s="38"/>
    </row>
    <row r="47" spans="1:25" ht="13.5" customHeight="1">
      <c r="A47" s="5"/>
      <c r="B47" s="57" t="s">
        <v>107</v>
      </c>
      <c r="C47" s="263">
        <f t="shared" si="28"/>
        <v>1962</v>
      </c>
      <c r="D47" s="264"/>
      <c r="E47" s="37">
        <v>874</v>
      </c>
      <c r="F47" s="38">
        <v>1088</v>
      </c>
      <c r="G47" s="262">
        <f t="shared" si="29"/>
        <v>1363</v>
      </c>
      <c r="H47" s="262"/>
      <c r="I47" s="37">
        <v>670</v>
      </c>
      <c r="J47" s="38">
        <v>693</v>
      </c>
      <c r="K47" s="38"/>
      <c r="L47" s="38"/>
      <c r="M47" s="265" t="s">
        <v>107</v>
      </c>
      <c r="N47" s="265"/>
      <c r="O47" s="266"/>
      <c r="P47" s="259">
        <f t="shared" si="27"/>
        <v>18.451989090567103</v>
      </c>
      <c r="Q47" s="260"/>
      <c r="R47" s="148">
        <f t="shared" si="30"/>
        <v>8.2196934073168446</v>
      </c>
      <c r="S47" s="148">
        <f t="shared" si="24"/>
        <v>10.232295683250259</v>
      </c>
      <c r="T47" s="261">
        <f t="shared" si="25"/>
        <v>14.055893575332576</v>
      </c>
      <c r="U47" s="261"/>
      <c r="V47" s="148">
        <f t="shared" si="26"/>
        <v>6.909353408270599</v>
      </c>
      <c r="W47" s="148">
        <f t="shared" si="26"/>
        <v>7.1465401670619784</v>
      </c>
      <c r="X47" s="38"/>
    </row>
    <row r="48" spans="1:25" ht="13.5" customHeight="1">
      <c r="A48" s="272" t="s">
        <v>120</v>
      </c>
      <c r="B48" s="300"/>
      <c r="C48" s="263">
        <f t="shared" si="28"/>
        <v>6018</v>
      </c>
      <c r="D48" s="264"/>
      <c r="E48" s="37">
        <f>SUM(E49:E63)</f>
        <v>2870</v>
      </c>
      <c r="F48" s="38">
        <f>SUM(F49:F63)</f>
        <v>3148</v>
      </c>
      <c r="G48" s="262">
        <f t="shared" si="29"/>
        <v>5294</v>
      </c>
      <c r="H48" s="262"/>
      <c r="I48" s="37">
        <f>SUM(I49:I63)</f>
        <v>2557</v>
      </c>
      <c r="J48" s="38">
        <f>SUM(J49:J63)</f>
        <v>2737</v>
      </c>
      <c r="K48" s="38"/>
      <c r="L48" s="301" t="s">
        <v>120</v>
      </c>
      <c r="M48" s="301"/>
      <c r="N48" s="301"/>
      <c r="O48" s="302"/>
      <c r="P48" s="259">
        <f t="shared" si="27"/>
        <v>56.597385497977996</v>
      </c>
      <c r="Q48" s="260"/>
      <c r="R48" s="148">
        <f t="shared" si="30"/>
        <v>26.991441737985518</v>
      </c>
      <c r="S48" s="148">
        <f t="shared" si="24"/>
        <v>29.605943759992474</v>
      </c>
      <c r="T48" s="261">
        <f t="shared" si="25"/>
        <v>54.594204393111269</v>
      </c>
      <c r="U48" s="261"/>
      <c r="V48" s="148">
        <f t="shared" si="26"/>
        <v>26.368980096937193</v>
      </c>
      <c r="W48" s="148">
        <f t="shared" si="26"/>
        <v>28.225224296174073</v>
      </c>
      <c r="X48" s="38"/>
    </row>
    <row r="49" spans="1:25" ht="13.5" customHeight="1">
      <c r="A49" s="5"/>
      <c r="B49" s="139" t="s">
        <v>108</v>
      </c>
      <c r="C49" s="263">
        <f t="shared" si="28"/>
        <v>21</v>
      </c>
      <c r="D49" s="264"/>
      <c r="E49" s="37">
        <v>18</v>
      </c>
      <c r="F49" s="38">
        <v>3</v>
      </c>
      <c r="G49" s="262">
        <f t="shared" si="29"/>
        <v>12</v>
      </c>
      <c r="H49" s="262"/>
      <c r="I49" s="37">
        <v>12</v>
      </c>
      <c r="J49" s="145" t="s">
        <v>180</v>
      </c>
      <c r="K49" s="38"/>
      <c r="L49" s="38"/>
      <c r="M49" s="265" t="s">
        <v>193</v>
      </c>
      <c r="N49" s="265"/>
      <c r="O49" s="266"/>
      <c r="P49" s="259">
        <f t="shared" si="27"/>
        <v>0.19749835418038184</v>
      </c>
      <c r="Q49" s="260"/>
      <c r="R49" s="148">
        <f t="shared" si="30"/>
        <v>0.16928430358318444</v>
      </c>
      <c r="S49" s="148">
        <f t="shared" si="24"/>
        <v>2.8214050597197407E-2</v>
      </c>
      <c r="T49" s="261">
        <f t="shared" si="25"/>
        <v>0.1237496132824585</v>
      </c>
      <c r="U49" s="261"/>
      <c r="V49" s="148">
        <f t="shared" si="26"/>
        <v>0.1237496132824585</v>
      </c>
      <c r="W49" s="149" t="s">
        <v>211</v>
      </c>
      <c r="X49" s="38"/>
    </row>
    <row r="50" spans="1:25" ht="13.5" customHeight="1">
      <c r="A50" s="5"/>
      <c r="B50" s="139" t="s">
        <v>109</v>
      </c>
      <c r="C50" s="263">
        <f t="shared" si="28"/>
        <v>31</v>
      </c>
      <c r="D50" s="264"/>
      <c r="E50" s="37">
        <v>21</v>
      </c>
      <c r="F50" s="38">
        <v>10</v>
      </c>
      <c r="G50" s="262">
        <f t="shared" si="29"/>
        <v>42</v>
      </c>
      <c r="H50" s="262"/>
      <c r="I50" s="37">
        <v>23</v>
      </c>
      <c r="J50" s="38">
        <v>19</v>
      </c>
      <c r="K50" s="38"/>
      <c r="L50" s="38"/>
      <c r="M50" s="265" t="s">
        <v>194</v>
      </c>
      <c r="N50" s="265"/>
      <c r="O50" s="266"/>
      <c r="P50" s="259">
        <f t="shared" si="27"/>
        <v>0.29154518950437319</v>
      </c>
      <c r="Q50" s="260"/>
      <c r="R50" s="148">
        <f t="shared" si="30"/>
        <v>0.19749835418038184</v>
      </c>
      <c r="S50" s="148">
        <f t="shared" si="24"/>
        <v>9.4046835323991357E-2</v>
      </c>
      <c r="T50" s="261">
        <f t="shared" si="25"/>
        <v>0.43312364648860474</v>
      </c>
      <c r="U50" s="261"/>
      <c r="V50" s="148">
        <f t="shared" si="26"/>
        <v>0.23718675879137877</v>
      </c>
      <c r="W50" s="148">
        <f t="shared" si="26"/>
        <v>0.19593688769722595</v>
      </c>
      <c r="X50" s="38"/>
    </row>
    <row r="51" spans="1:25" ht="13.5" customHeight="1">
      <c r="A51" s="5"/>
      <c r="B51" s="139" t="s">
        <v>184</v>
      </c>
      <c r="C51" s="263">
        <f t="shared" si="28"/>
        <v>430</v>
      </c>
      <c r="D51" s="264"/>
      <c r="E51" s="37">
        <v>396</v>
      </c>
      <c r="F51" s="38">
        <v>34</v>
      </c>
      <c r="G51" s="262">
        <f t="shared" si="29"/>
        <v>371</v>
      </c>
      <c r="H51" s="262"/>
      <c r="I51" s="37">
        <v>340</v>
      </c>
      <c r="J51" s="38">
        <v>31</v>
      </c>
      <c r="K51" s="38"/>
      <c r="L51" s="38"/>
      <c r="M51" s="265" t="s">
        <v>195</v>
      </c>
      <c r="N51" s="265"/>
      <c r="O51" s="266"/>
      <c r="P51" s="259">
        <f t="shared" si="27"/>
        <v>4.0440139189316282</v>
      </c>
      <c r="Q51" s="260"/>
      <c r="R51" s="148">
        <f t="shared" si="30"/>
        <v>3.7242546788300572</v>
      </c>
      <c r="S51" s="148">
        <f t="shared" si="24"/>
        <v>0.31975924010157059</v>
      </c>
      <c r="T51" s="261">
        <f t="shared" si="25"/>
        <v>3.8259255439826751</v>
      </c>
      <c r="U51" s="261"/>
      <c r="V51" s="148">
        <f t="shared" si="26"/>
        <v>3.5062390430029908</v>
      </c>
      <c r="W51" s="148">
        <f t="shared" si="26"/>
        <v>0.31968650097968443</v>
      </c>
      <c r="X51" s="38"/>
    </row>
    <row r="52" spans="1:25" ht="13.5" customHeight="1">
      <c r="A52" s="5"/>
      <c r="B52" s="139" t="s">
        <v>185</v>
      </c>
      <c r="C52" s="263">
        <f t="shared" si="28"/>
        <v>1603</v>
      </c>
      <c r="D52" s="264"/>
      <c r="E52" s="37">
        <v>780</v>
      </c>
      <c r="F52" s="38">
        <v>823</v>
      </c>
      <c r="G52" s="262">
        <f t="shared" si="29"/>
        <v>1185</v>
      </c>
      <c r="H52" s="262"/>
      <c r="I52" s="37">
        <v>570</v>
      </c>
      <c r="J52" s="38">
        <v>615</v>
      </c>
      <c r="K52" s="38"/>
      <c r="L52" s="38"/>
      <c r="M52" s="265" t="s">
        <v>196</v>
      </c>
      <c r="N52" s="265"/>
      <c r="O52" s="266"/>
      <c r="P52" s="259">
        <f t="shared" si="27"/>
        <v>15.075707702435814</v>
      </c>
      <c r="Q52" s="260"/>
      <c r="R52" s="148">
        <f t="shared" si="30"/>
        <v>7.3356531552713253</v>
      </c>
      <c r="S52" s="148">
        <f t="shared" si="24"/>
        <v>7.7400545471644877</v>
      </c>
      <c r="T52" s="261">
        <f t="shared" si="25"/>
        <v>12.220274311642775</v>
      </c>
      <c r="U52" s="261"/>
      <c r="V52" s="148">
        <f t="shared" si="26"/>
        <v>5.8781066309167782</v>
      </c>
      <c r="W52" s="148">
        <f t="shared" si="26"/>
        <v>6.3421676807259981</v>
      </c>
      <c r="X52" s="38"/>
    </row>
    <row r="53" spans="1:25" ht="13.5" customHeight="1">
      <c r="A53" s="5"/>
      <c r="B53" s="139" t="s">
        <v>186</v>
      </c>
      <c r="C53" s="263">
        <f t="shared" si="28"/>
        <v>137</v>
      </c>
      <c r="D53" s="264"/>
      <c r="E53" s="37">
        <v>48</v>
      </c>
      <c r="F53" s="38">
        <v>89</v>
      </c>
      <c r="G53" s="262">
        <f t="shared" si="29"/>
        <v>109</v>
      </c>
      <c r="H53" s="262"/>
      <c r="I53" s="37">
        <v>31</v>
      </c>
      <c r="J53" s="38">
        <v>78</v>
      </c>
      <c r="K53" s="38"/>
      <c r="L53" s="38"/>
      <c r="M53" s="265" t="s">
        <v>197</v>
      </c>
      <c r="N53" s="265"/>
      <c r="O53" s="266"/>
      <c r="P53" s="259">
        <f t="shared" si="27"/>
        <v>1.2884416439386814</v>
      </c>
      <c r="Q53" s="260"/>
      <c r="R53" s="148">
        <f t="shared" si="30"/>
        <v>0.45142480955515851</v>
      </c>
      <c r="S53" s="148">
        <f t="shared" si="24"/>
        <v>0.83701683438352303</v>
      </c>
      <c r="T53" s="261">
        <f t="shared" si="25"/>
        <v>1.1240589873156646</v>
      </c>
      <c r="U53" s="261"/>
      <c r="V53" s="148">
        <f t="shared" si="26"/>
        <v>0.31968650097968443</v>
      </c>
      <c r="W53" s="148">
        <f t="shared" si="26"/>
        <v>0.80437248633598024</v>
      </c>
      <c r="X53" s="38"/>
    </row>
    <row r="54" spans="1:25" ht="13.5" customHeight="1">
      <c r="A54" s="5"/>
      <c r="B54" s="139" t="s">
        <v>188</v>
      </c>
      <c r="C54" s="263">
        <f t="shared" si="28"/>
        <v>51</v>
      </c>
      <c r="D54" s="264"/>
      <c r="E54" s="37">
        <v>31</v>
      </c>
      <c r="F54" s="38">
        <v>20</v>
      </c>
      <c r="G54" s="262">
        <f t="shared" si="29"/>
        <v>72</v>
      </c>
      <c r="H54" s="262"/>
      <c r="I54" s="37">
        <v>50</v>
      </c>
      <c r="J54" s="38">
        <v>22</v>
      </c>
      <c r="K54" s="38"/>
      <c r="L54" s="38"/>
      <c r="M54" s="265" t="s">
        <v>198</v>
      </c>
      <c r="N54" s="265"/>
      <c r="O54" s="266"/>
      <c r="P54" s="259">
        <f t="shared" si="27"/>
        <v>0.47963886015235591</v>
      </c>
      <c r="Q54" s="260"/>
      <c r="R54" s="148">
        <f t="shared" si="30"/>
        <v>0.29154518950437319</v>
      </c>
      <c r="S54" s="148">
        <f t="shared" si="24"/>
        <v>0.18809367064798271</v>
      </c>
      <c r="T54" s="261">
        <f t="shared" si="25"/>
        <v>0.742497679694751</v>
      </c>
      <c r="U54" s="261"/>
      <c r="V54" s="148">
        <f t="shared" si="26"/>
        <v>0.51562338867691038</v>
      </c>
      <c r="W54" s="148">
        <f t="shared" si="26"/>
        <v>0.22687429101784057</v>
      </c>
      <c r="X54" s="38"/>
    </row>
    <row r="55" spans="1:25" ht="13.5" customHeight="1">
      <c r="A55" s="5"/>
      <c r="B55" s="142" t="s">
        <v>199</v>
      </c>
      <c r="C55" s="263">
        <f t="shared" si="28"/>
        <v>117</v>
      </c>
      <c r="D55" s="264"/>
      <c r="E55" s="37">
        <v>78</v>
      </c>
      <c r="F55" s="38">
        <v>39</v>
      </c>
      <c r="G55" s="262">
        <f t="shared" si="29"/>
        <v>175</v>
      </c>
      <c r="H55" s="262"/>
      <c r="I55" s="37">
        <v>113</v>
      </c>
      <c r="J55" s="38">
        <v>62</v>
      </c>
      <c r="K55" s="38"/>
      <c r="L55" s="38"/>
      <c r="M55" s="298" t="s">
        <v>200</v>
      </c>
      <c r="N55" s="298"/>
      <c r="O55" s="299"/>
      <c r="P55" s="259">
        <f t="shared" si="27"/>
        <v>1.1003479732906987</v>
      </c>
      <c r="Q55" s="260"/>
      <c r="R55" s="148">
        <f t="shared" si="30"/>
        <v>0.73356531552713256</v>
      </c>
      <c r="S55" s="148">
        <f t="shared" si="24"/>
        <v>0.36678265776356628</v>
      </c>
      <c r="T55" s="261">
        <f t="shared" si="25"/>
        <v>1.8046818603691863</v>
      </c>
      <c r="U55" s="261"/>
      <c r="V55" s="148">
        <f t="shared" si="26"/>
        <v>1.1653088584098175</v>
      </c>
      <c r="W55" s="148">
        <f t="shared" si="26"/>
        <v>0.63937300195936886</v>
      </c>
      <c r="X55" s="38"/>
    </row>
    <row r="56" spans="1:25" ht="13.5" customHeight="1">
      <c r="A56" s="5"/>
      <c r="B56" s="139" t="s">
        <v>201</v>
      </c>
      <c r="C56" s="263">
        <f t="shared" si="28"/>
        <v>470</v>
      </c>
      <c r="D56" s="264"/>
      <c r="E56" s="37">
        <v>134</v>
      </c>
      <c r="F56" s="38">
        <v>336</v>
      </c>
      <c r="G56" s="262">
        <f t="shared" si="29"/>
        <v>434</v>
      </c>
      <c r="H56" s="262"/>
      <c r="I56" s="37">
        <v>126</v>
      </c>
      <c r="J56" s="38">
        <v>308</v>
      </c>
      <c r="K56" s="38"/>
      <c r="L56" s="38"/>
      <c r="M56" s="265" t="s">
        <v>202</v>
      </c>
      <c r="N56" s="265"/>
      <c r="O56" s="266"/>
      <c r="P56" s="259">
        <f t="shared" si="27"/>
        <v>4.4202012602275937</v>
      </c>
      <c r="Q56" s="260"/>
      <c r="R56" s="148">
        <f t="shared" si="30"/>
        <v>1.2602275933414839</v>
      </c>
      <c r="S56" s="148">
        <f t="shared" si="24"/>
        <v>3.1599736668861094</v>
      </c>
      <c r="T56" s="261">
        <f t="shared" si="25"/>
        <v>4.4756110137155822</v>
      </c>
      <c r="U56" s="261"/>
      <c r="V56" s="148">
        <f t="shared" si="26"/>
        <v>1.2993709394658142</v>
      </c>
      <c r="W56" s="148">
        <f t="shared" si="26"/>
        <v>3.1762400742497676</v>
      </c>
      <c r="X56" s="38"/>
    </row>
    <row r="57" spans="1:25" ht="13.5" customHeight="1">
      <c r="A57" s="5"/>
      <c r="B57" s="139" t="s">
        <v>203</v>
      </c>
      <c r="C57" s="263">
        <f t="shared" si="28"/>
        <v>381</v>
      </c>
      <c r="D57" s="264"/>
      <c r="E57" s="37">
        <v>131</v>
      </c>
      <c r="F57" s="38">
        <v>250</v>
      </c>
      <c r="G57" s="262">
        <f t="shared" si="29"/>
        <v>236</v>
      </c>
      <c r="H57" s="262"/>
      <c r="I57" s="37">
        <v>81</v>
      </c>
      <c r="J57" s="38">
        <v>155</v>
      </c>
      <c r="K57" s="38"/>
      <c r="L57" s="38"/>
      <c r="M57" s="265" t="s">
        <v>189</v>
      </c>
      <c r="N57" s="265"/>
      <c r="O57" s="266"/>
      <c r="P57" s="259">
        <f t="shared" si="27"/>
        <v>3.5831844258440699</v>
      </c>
      <c r="Q57" s="260"/>
      <c r="R57" s="148">
        <f t="shared" si="30"/>
        <v>1.2320135427442866</v>
      </c>
      <c r="S57" s="148">
        <f t="shared" si="24"/>
        <v>2.3511708830997837</v>
      </c>
      <c r="T57" s="261">
        <f t="shared" si="25"/>
        <v>2.4337423945550172</v>
      </c>
      <c r="U57" s="261"/>
      <c r="V57" s="148">
        <f t="shared" si="26"/>
        <v>0.83530988965659481</v>
      </c>
      <c r="W57" s="148">
        <f t="shared" si="26"/>
        <v>1.5984325048984223</v>
      </c>
      <c r="X57" s="38"/>
    </row>
    <row r="58" spans="1:25" ht="13.5" customHeight="1">
      <c r="A58" s="5"/>
      <c r="B58" s="139" t="s">
        <v>204</v>
      </c>
      <c r="C58" s="263">
        <f t="shared" si="28"/>
        <v>479</v>
      </c>
      <c r="D58" s="264"/>
      <c r="E58" s="37">
        <v>232</v>
      </c>
      <c r="F58" s="38">
        <v>247</v>
      </c>
      <c r="G58" s="262">
        <f t="shared" si="29"/>
        <v>367</v>
      </c>
      <c r="H58" s="262"/>
      <c r="I58" s="37">
        <v>152</v>
      </c>
      <c r="J58" s="38">
        <v>215</v>
      </c>
      <c r="K58" s="38"/>
      <c r="L58" s="38"/>
      <c r="M58" s="265" t="s">
        <v>190</v>
      </c>
      <c r="N58" s="265"/>
      <c r="O58" s="266"/>
      <c r="P58" s="259">
        <f t="shared" si="27"/>
        <v>4.5048434120191851</v>
      </c>
      <c r="Q58" s="260"/>
      <c r="R58" s="148">
        <f t="shared" si="30"/>
        <v>2.1818865795165991</v>
      </c>
      <c r="S58" s="148">
        <f t="shared" si="24"/>
        <v>2.3229568325025864</v>
      </c>
      <c r="T58" s="261">
        <f t="shared" si="25"/>
        <v>3.7846756728885227</v>
      </c>
      <c r="U58" s="261"/>
      <c r="V58" s="148">
        <f t="shared" si="26"/>
        <v>1.5674951015778076</v>
      </c>
      <c r="W58" s="148">
        <f t="shared" si="26"/>
        <v>2.2171805713107147</v>
      </c>
      <c r="X58" s="38"/>
    </row>
    <row r="59" spans="1:25" ht="13.5" customHeight="1">
      <c r="A59" s="5"/>
      <c r="B59" s="139" t="s">
        <v>205</v>
      </c>
      <c r="C59" s="263">
        <f t="shared" si="28"/>
        <v>1232</v>
      </c>
      <c r="D59" s="264"/>
      <c r="E59" s="37">
        <v>275</v>
      </c>
      <c r="F59" s="38">
        <v>957</v>
      </c>
      <c r="G59" s="262">
        <f t="shared" si="29"/>
        <v>1155</v>
      </c>
      <c r="H59" s="262"/>
      <c r="I59" s="37">
        <v>267</v>
      </c>
      <c r="J59" s="38">
        <v>888</v>
      </c>
      <c r="K59" s="38"/>
      <c r="L59" s="38"/>
      <c r="M59" s="265" t="s">
        <v>206</v>
      </c>
      <c r="N59" s="265"/>
      <c r="O59" s="266"/>
      <c r="P59" s="259">
        <f t="shared" si="27"/>
        <v>11.586570111915734</v>
      </c>
      <c r="Q59" s="260"/>
      <c r="R59" s="148">
        <f t="shared" si="30"/>
        <v>2.586287971409762</v>
      </c>
      <c r="S59" s="148">
        <f t="shared" si="24"/>
        <v>9.0002821405059716</v>
      </c>
      <c r="T59" s="261">
        <f t="shared" si="25"/>
        <v>11.91090027843663</v>
      </c>
      <c r="U59" s="261"/>
      <c r="V59" s="148">
        <f t="shared" si="26"/>
        <v>2.7534288955347015</v>
      </c>
      <c r="W59" s="148">
        <f t="shared" si="26"/>
        <v>9.1574713829019281</v>
      </c>
      <c r="X59" s="38"/>
    </row>
    <row r="60" spans="1:25" ht="13.5" customHeight="1">
      <c r="A60" s="5"/>
      <c r="B60" s="139" t="s">
        <v>110</v>
      </c>
      <c r="C60" s="263">
        <f t="shared" si="28"/>
        <v>169</v>
      </c>
      <c r="D60" s="264"/>
      <c r="E60" s="37">
        <v>110</v>
      </c>
      <c r="F60" s="38">
        <v>59</v>
      </c>
      <c r="G60" s="262">
        <f t="shared" si="29"/>
        <v>219</v>
      </c>
      <c r="H60" s="262"/>
      <c r="I60" s="37">
        <v>166</v>
      </c>
      <c r="J60" s="38">
        <v>53</v>
      </c>
      <c r="K60" s="38"/>
      <c r="L60" s="38"/>
      <c r="M60" s="265" t="s">
        <v>207</v>
      </c>
      <c r="N60" s="265"/>
      <c r="O60" s="266"/>
      <c r="P60" s="259">
        <f t="shared" si="27"/>
        <v>1.5893915169754538</v>
      </c>
      <c r="Q60" s="260"/>
      <c r="R60" s="148">
        <f t="shared" si="30"/>
        <v>1.0345151885639048</v>
      </c>
      <c r="S60" s="148">
        <f t="shared" si="24"/>
        <v>0.55487632841154899</v>
      </c>
      <c r="T60" s="261">
        <f t="shared" si="25"/>
        <v>2.2584304424048676</v>
      </c>
      <c r="U60" s="261"/>
      <c r="V60" s="148">
        <f t="shared" si="26"/>
        <v>1.7118696504073425</v>
      </c>
      <c r="W60" s="148">
        <f t="shared" si="26"/>
        <v>0.54656079199752505</v>
      </c>
      <c r="X60" s="38"/>
    </row>
    <row r="61" spans="1:25" ht="13.5" customHeight="1">
      <c r="A61" s="5"/>
      <c r="B61" s="132" t="s">
        <v>111</v>
      </c>
      <c r="C61" s="263">
        <f t="shared" si="28"/>
        <v>512</v>
      </c>
      <c r="D61" s="264"/>
      <c r="E61" s="37">
        <v>346</v>
      </c>
      <c r="F61" s="38">
        <v>166</v>
      </c>
      <c r="G61" s="262">
        <f t="shared" si="29"/>
        <v>483</v>
      </c>
      <c r="H61" s="262"/>
      <c r="I61" s="37">
        <v>317</v>
      </c>
      <c r="J61" s="38">
        <v>166</v>
      </c>
      <c r="K61" s="38"/>
      <c r="L61" s="38"/>
      <c r="M61" s="298" t="s">
        <v>208</v>
      </c>
      <c r="N61" s="298"/>
      <c r="O61" s="299"/>
      <c r="P61" s="259">
        <f t="shared" si="27"/>
        <v>4.8151979685883566</v>
      </c>
      <c r="Q61" s="260"/>
      <c r="R61" s="148">
        <f t="shared" si="30"/>
        <v>3.2540205022101003</v>
      </c>
      <c r="S61" s="148">
        <f t="shared" si="24"/>
        <v>1.5611774663782563</v>
      </c>
      <c r="T61" s="261">
        <f t="shared" si="25"/>
        <v>4.9809219346189542</v>
      </c>
      <c r="U61" s="261"/>
      <c r="V61" s="148">
        <f t="shared" si="26"/>
        <v>3.2690522842116119</v>
      </c>
      <c r="W61" s="148">
        <f t="shared" si="26"/>
        <v>1.7118696504073425</v>
      </c>
      <c r="X61" s="38"/>
    </row>
    <row r="62" spans="1:25" ht="13.5" customHeight="1">
      <c r="A62" s="5"/>
      <c r="B62" s="132" t="s">
        <v>112</v>
      </c>
      <c r="C62" s="263">
        <f t="shared" si="28"/>
        <v>339</v>
      </c>
      <c r="D62" s="264"/>
      <c r="E62" s="37">
        <v>244</v>
      </c>
      <c r="F62" s="38">
        <v>95</v>
      </c>
      <c r="G62" s="262">
        <f t="shared" si="29"/>
        <v>412</v>
      </c>
      <c r="H62" s="262"/>
      <c r="I62" s="37">
        <v>293</v>
      </c>
      <c r="J62" s="38">
        <v>119</v>
      </c>
      <c r="K62" s="38"/>
      <c r="L62" s="38"/>
      <c r="M62" s="296" t="s">
        <v>112</v>
      </c>
      <c r="N62" s="296"/>
      <c r="O62" s="297"/>
      <c r="P62" s="259">
        <f t="shared" si="27"/>
        <v>3.1881877174833066</v>
      </c>
      <c r="Q62" s="260"/>
      <c r="R62" s="148">
        <f t="shared" si="30"/>
        <v>2.2947427819053892</v>
      </c>
      <c r="S62" s="148">
        <f t="shared" si="24"/>
        <v>0.89344493557791771</v>
      </c>
      <c r="T62" s="261">
        <f t="shared" si="25"/>
        <v>4.2487367226977417</v>
      </c>
      <c r="U62" s="261"/>
      <c r="V62" s="148">
        <f t="shared" si="26"/>
        <v>3.0215530576466949</v>
      </c>
      <c r="W62" s="148">
        <f t="shared" si="26"/>
        <v>1.2271836650510468</v>
      </c>
      <c r="X62" s="38"/>
    </row>
    <row r="63" spans="1:25" ht="13.5" customHeight="1">
      <c r="A63" s="26"/>
      <c r="B63" s="139" t="s">
        <v>113</v>
      </c>
      <c r="C63" s="263">
        <f t="shared" si="28"/>
        <v>46</v>
      </c>
      <c r="D63" s="264"/>
      <c r="E63" s="38">
        <v>26</v>
      </c>
      <c r="F63" s="38">
        <v>20</v>
      </c>
      <c r="G63" s="262">
        <f t="shared" si="29"/>
        <v>22</v>
      </c>
      <c r="H63" s="262"/>
      <c r="I63" s="38">
        <v>16</v>
      </c>
      <c r="J63" s="38">
        <v>6</v>
      </c>
      <c r="K63" s="38"/>
      <c r="L63" s="38"/>
      <c r="M63" s="265" t="s">
        <v>113</v>
      </c>
      <c r="N63" s="265"/>
      <c r="O63" s="266"/>
      <c r="P63" s="259">
        <f t="shared" si="27"/>
        <v>0.43261544249036021</v>
      </c>
      <c r="Q63" s="260"/>
      <c r="R63" s="148">
        <f t="shared" si="30"/>
        <v>0.2445217718423775</v>
      </c>
      <c r="S63" s="148">
        <f t="shared" si="24"/>
        <v>0.18809367064798271</v>
      </c>
      <c r="T63" s="261">
        <f t="shared" si="25"/>
        <v>0.22687429101784057</v>
      </c>
      <c r="U63" s="261"/>
      <c r="V63" s="148">
        <f t="shared" si="26"/>
        <v>0.16499948437661133</v>
      </c>
      <c r="W63" s="148">
        <f t="shared" si="26"/>
        <v>6.1874806641229248E-2</v>
      </c>
      <c r="X63" s="38"/>
      <c r="Y63" s="3"/>
    </row>
    <row r="64" spans="1:25" ht="6.75" customHeight="1" thickBot="1">
      <c r="A64" s="23"/>
      <c r="B64" s="48"/>
      <c r="C64" s="4"/>
      <c r="D64" s="24"/>
      <c r="E64" s="24"/>
      <c r="F64" s="24"/>
      <c r="G64" s="24"/>
      <c r="H64" s="24"/>
      <c r="I64" s="24"/>
      <c r="J64" s="24"/>
      <c r="K64" s="32"/>
      <c r="L64" s="24"/>
      <c r="M64" s="48"/>
      <c r="N64" s="48"/>
      <c r="O64" s="48"/>
      <c r="P64" s="4"/>
      <c r="Q64" s="24"/>
      <c r="R64" s="24"/>
      <c r="S64" s="24"/>
      <c r="T64" s="24"/>
      <c r="U64" s="24"/>
      <c r="V64" s="24"/>
      <c r="W64" s="24"/>
      <c r="X64" s="32"/>
      <c r="Y64" s="3"/>
    </row>
    <row r="65" spans="1:24" ht="6.75" customHeight="1" thickTop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</sheetData>
  <mergeCells count="178">
    <mergeCell ref="M62:O62"/>
    <mergeCell ref="M63:O63"/>
    <mergeCell ref="M52:O52"/>
    <mergeCell ref="M53:O53"/>
    <mergeCell ref="M54:O54"/>
    <mergeCell ref="M55:O55"/>
    <mergeCell ref="M56:O56"/>
    <mergeCell ref="M57:O57"/>
    <mergeCell ref="A44:B44"/>
    <mergeCell ref="L44:O44"/>
    <mergeCell ref="M45:O45"/>
    <mergeCell ref="M46:O46"/>
    <mergeCell ref="M47:O47"/>
    <mergeCell ref="A48:B48"/>
    <mergeCell ref="L48:O48"/>
    <mergeCell ref="M49:O49"/>
    <mergeCell ref="M50:O50"/>
    <mergeCell ref="M61:O61"/>
    <mergeCell ref="M59:O59"/>
    <mergeCell ref="M60:O60"/>
    <mergeCell ref="C63:D63"/>
    <mergeCell ref="G49:H49"/>
    <mergeCell ref="G50:H50"/>
    <mergeCell ref="G51:H51"/>
    <mergeCell ref="A39:B39"/>
    <mergeCell ref="L39:O39"/>
    <mergeCell ref="P36:S36"/>
    <mergeCell ref="T36:W36"/>
    <mergeCell ref="P37:Q37"/>
    <mergeCell ref="T37:U37"/>
    <mergeCell ref="P39:Q39"/>
    <mergeCell ref="T39:U39"/>
    <mergeCell ref="M41:O41"/>
    <mergeCell ref="A36:B37"/>
    <mergeCell ref="L36:O37"/>
    <mergeCell ref="A40:B40"/>
    <mergeCell ref="L40:O40"/>
    <mergeCell ref="C37:D37"/>
    <mergeCell ref="C36:F36"/>
    <mergeCell ref="G37:H37"/>
    <mergeCell ref="G36:J36"/>
    <mergeCell ref="C39:D39"/>
    <mergeCell ref="C40:D40"/>
    <mergeCell ref="C41:D41"/>
    <mergeCell ref="G39:H39"/>
    <mergeCell ref="G40:H40"/>
    <mergeCell ref="G41:H41"/>
    <mergeCell ref="P40:Q40"/>
    <mergeCell ref="L12:M12"/>
    <mergeCell ref="L30:M30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8:M28"/>
    <mergeCell ref="L29:M29"/>
    <mergeCell ref="L27:M27"/>
    <mergeCell ref="L26:M26"/>
    <mergeCell ref="L31:M31"/>
    <mergeCell ref="T6:T7"/>
    <mergeCell ref="A9:B9"/>
    <mergeCell ref="L9:M9"/>
    <mergeCell ref="A1:B1"/>
    <mergeCell ref="W1:X1"/>
    <mergeCell ref="A5:B7"/>
    <mergeCell ref="C5:I5"/>
    <mergeCell ref="J5:Q5"/>
    <mergeCell ref="R5:X5"/>
    <mergeCell ref="C6:C7"/>
    <mergeCell ref="D6:D7"/>
    <mergeCell ref="E6:E7"/>
    <mergeCell ref="J6:J7"/>
    <mergeCell ref="L16:M16"/>
    <mergeCell ref="K6:K7"/>
    <mergeCell ref="L6:M7"/>
    <mergeCell ref="R6:R7"/>
    <mergeCell ref="S6:S7"/>
    <mergeCell ref="L11:M11"/>
    <mergeCell ref="L13:M13"/>
    <mergeCell ref="L14:M14"/>
    <mergeCell ref="L15:M15"/>
    <mergeCell ref="L10:M10"/>
    <mergeCell ref="C42:D42"/>
    <mergeCell ref="C43:D43"/>
    <mergeCell ref="C44:D44"/>
    <mergeCell ref="C45:D45"/>
    <mergeCell ref="C46:D46"/>
    <mergeCell ref="C47:D47"/>
    <mergeCell ref="M51:O51"/>
    <mergeCell ref="M43:O43"/>
    <mergeCell ref="M58:O58"/>
    <mergeCell ref="C56:D56"/>
    <mergeCell ref="C57:D57"/>
    <mergeCell ref="C48:D48"/>
    <mergeCell ref="C49:D49"/>
    <mergeCell ref="C50:D50"/>
    <mergeCell ref="C51:D51"/>
    <mergeCell ref="C52:D52"/>
    <mergeCell ref="M42:O42"/>
    <mergeCell ref="G42:H42"/>
    <mergeCell ref="G43:H43"/>
    <mergeCell ref="G44:H44"/>
    <mergeCell ref="G45:H45"/>
    <mergeCell ref="G46:H46"/>
    <mergeCell ref="G47:H47"/>
    <mergeCell ref="G48:H48"/>
    <mergeCell ref="G52:H52"/>
    <mergeCell ref="G53:H53"/>
    <mergeCell ref="C58:D58"/>
    <mergeCell ref="C59:D59"/>
    <mergeCell ref="C60:D60"/>
    <mergeCell ref="C61:D61"/>
    <mergeCell ref="C62:D62"/>
    <mergeCell ref="C53:D53"/>
    <mergeCell ref="C54:D54"/>
    <mergeCell ref="C55:D55"/>
    <mergeCell ref="G59:H59"/>
    <mergeCell ref="G60:H60"/>
    <mergeCell ref="G61:H61"/>
    <mergeCell ref="G62:H62"/>
    <mergeCell ref="G63:H63"/>
    <mergeCell ref="G54:H54"/>
    <mergeCell ref="G55:H55"/>
    <mergeCell ref="G56:H56"/>
    <mergeCell ref="G57:H57"/>
    <mergeCell ref="G58:H58"/>
    <mergeCell ref="P43:Q43"/>
    <mergeCell ref="T43:U43"/>
    <mergeCell ref="P44:Q44"/>
    <mergeCell ref="T44:U44"/>
    <mergeCell ref="P45:Q45"/>
    <mergeCell ref="T45:U45"/>
    <mergeCell ref="P51:Q51"/>
    <mergeCell ref="T51:U51"/>
    <mergeCell ref="P55:Q55"/>
    <mergeCell ref="T55:U55"/>
    <mergeCell ref="P56:Q56"/>
    <mergeCell ref="T56:U56"/>
    <mergeCell ref="P57:Q57"/>
    <mergeCell ref="T57:U57"/>
    <mergeCell ref="P52:Q52"/>
    <mergeCell ref="T52:U52"/>
    <mergeCell ref="P53:Q53"/>
    <mergeCell ref="T53:U53"/>
    <mergeCell ref="T40:U40"/>
    <mergeCell ref="P41:Q41"/>
    <mergeCell ref="T41:U41"/>
    <mergeCell ref="P42:Q42"/>
    <mergeCell ref="T42:U42"/>
    <mergeCell ref="P49:Q49"/>
    <mergeCell ref="T49:U49"/>
    <mergeCell ref="P50:Q50"/>
    <mergeCell ref="T50:U50"/>
    <mergeCell ref="P46:Q46"/>
    <mergeCell ref="T46:U46"/>
    <mergeCell ref="P47:Q47"/>
    <mergeCell ref="T47:U47"/>
    <mergeCell ref="P48:Q48"/>
    <mergeCell ref="T48:U48"/>
    <mergeCell ref="P54:Q54"/>
    <mergeCell ref="T54:U54"/>
    <mergeCell ref="P61:Q61"/>
    <mergeCell ref="T61:U61"/>
    <mergeCell ref="P62:Q62"/>
    <mergeCell ref="T62:U62"/>
    <mergeCell ref="P63:Q63"/>
    <mergeCell ref="T63:U63"/>
    <mergeCell ref="P58:Q58"/>
    <mergeCell ref="T58:U58"/>
    <mergeCell ref="P59:Q59"/>
    <mergeCell ref="T59:U59"/>
    <mergeCell ref="P60:Q60"/>
    <mergeCell ref="T60:U60"/>
  </mergeCells>
  <phoneticPr fontId="3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colBreaks count="1" manualBreakCount="1">
    <brk id="11" max="60" man="1"/>
  </colBreaks>
  <ignoredErrors>
    <ignoredError sqref="I9:X13 J14:X31 I14:I31 H14:H15 H16:H31 G16 G31 G17:G30 D17:F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view="pageBreakPreview" topLeftCell="G1" zoomScaleNormal="100" zoomScaleSheetLayoutView="100" workbookViewId="0">
      <selection activeCell="X2" sqref="X2"/>
    </sheetView>
  </sheetViews>
  <sheetFormatPr defaultRowHeight="13.5"/>
  <cols>
    <col min="2" max="2" width="7.5" customWidth="1"/>
    <col min="3" max="23" width="8.625" customWidth="1"/>
  </cols>
  <sheetData>
    <row r="1" spans="1:24" ht="15">
      <c r="A1" s="159" t="s">
        <v>226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160"/>
      <c r="X1" s="161" t="s">
        <v>312</v>
      </c>
    </row>
    <row r="3" spans="1:24" ht="15">
      <c r="A3" s="162" t="s">
        <v>227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V3" s="215"/>
      <c r="W3" s="163"/>
      <c r="X3" s="131" t="s">
        <v>228</v>
      </c>
    </row>
    <row r="4" spans="1:24" ht="5.25" customHeight="1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W4" s="86"/>
      <c r="X4" s="86"/>
    </row>
    <row r="5" spans="1:24" ht="14.25" thickTop="1">
      <c r="A5" s="303" t="s">
        <v>229</v>
      </c>
      <c r="B5" s="305" t="s">
        <v>121</v>
      </c>
      <c r="C5" s="307" t="s">
        <v>230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9"/>
      <c r="X5" s="310" t="s">
        <v>231</v>
      </c>
    </row>
    <row r="6" spans="1:24" ht="31.5" customHeight="1">
      <c r="A6" s="304"/>
      <c r="B6" s="306"/>
      <c r="C6" s="164" t="s">
        <v>232</v>
      </c>
      <c r="D6" s="165" t="s">
        <v>233</v>
      </c>
      <c r="E6" s="166" t="s">
        <v>234</v>
      </c>
      <c r="F6" s="164" t="s">
        <v>235</v>
      </c>
      <c r="G6" s="166" t="s">
        <v>236</v>
      </c>
      <c r="H6" s="166" t="s">
        <v>237</v>
      </c>
      <c r="I6" s="167" t="s">
        <v>238</v>
      </c>
      <c r="J6" s="168" t="s">
        <v>194</v>
      </c>
      <c r="K6" s="169" t="s">
        <v>195</v>
      </c>
      <c r="L6" s="168" t="s">
        <v>196</v>
      </c>
      <c r="M6" s="170" t="s">
        <v>197</v>
      </c>
      <c r="N6" s="171" t="s">
        <v>198</v>
      </c>
      <c r="O6" s="171" t="s">
        <v>199</v>
      </c>
      <c r="P6" s="171" t="s">
        <v>201</v>
      </c>
      <c r="Q6" s="171" t="s">
        <v>189</v>
      </c>
      <c r="R6" s="171" t="s">
        <v>190</v>
      </c>
      <c r="S6" s="170" t="s">
        <v>205</v>
      </c>
      <c r="T6" s="170" t="s">
        <v>207</v>
      </c>
      <c r="U6" s="172" t="s">
        <v>208</v>
      </c>
      <c r="V6" s="172" t="s">
        <v>239</v>
      </c>
      <c r="W6" s="173" t="s">
        <v>240</v>
      </c>
      <c r="X6" s="311"/>
    </row>
    <row r="7" spans="1:24" ht="5.25" customHeight="1">
      <c r="A7" s="85"/>
      <c r="B7" s="174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175"/>
    </row>
    <row r="8" spans="1:24">
      <c r="A8" s="176" t="s">
        <v>121</v>
      </c>
      <c r="B8" s="177">
        <f>SUM(B10:B26)</f>
        <v>9697</v>
      </c>
      <c r="C8" s="178">
        <f>SUM(C10:C26)</f>
        <v>675</v>
      </c>
      <c r="D8" s="178">
        <f>SUM(D10:D26)</f>
        <v>600</v>
      </c>
      <c r="E8" s="178">
        <f t="shared" ref="E8:W8" si="0">SUM(E10:E26)</f>
        <v>422</v>
      </c>
      <c r="F8" s="178">
        <f t="shared" si="0"/>
        <v>20</v>
      </c>
      <c r="G8" s="178">
        <f t="shared" si="0"/>
        <v>1923</v>
      </c>
      <c r="H8" s="178">
        <f t="shared" si="0"/>
        <v>1363</v>
      </c>
      <c r="I8" s="178">
        <f t="shared" si="0"/>
        <v>12</v>
      </c>
      <c r="J8" s="178">
        <f t="shared" si="0"/>
        <v>42</v>
      </c>
      <c r="K8" s="178">
        <f t="shared" si="0"/>
        <v>371</v>
      </c>
      <c r="L8" s="178">
        <f t="shared" si="0"/>
        <v>1185</v>
      </c>
      <c r="M8" s="178">
        <f t="shared" si="0"/>
        <v>109</v>
      </c>
      <c r="N8" s="178">
        <f t="shared" si="0"/>
        <v>72</v>
      </c>
      <c r="O8" s="178">
        <f t="shared" si="0"/>
        <v>175</v>
      </c>
      <c r="P8" s="178">
        <f t="shared" si="0"/>
        <v>434</v>
      </c>
      <c r="Q8" s="178">
        <f t="shared" si="0"/>
        <v>236</v>
      </c>
      <c r="R8" s="178">
        <f t="shared" si="0"/>
        <v>367</v>
      </c>
      <c r="S8" s="178">
        <f t="shared" si="0"/>
        <v>1155</v>
      </c>
      <c r="T8" s="178">
        <f t="shared" si="0"/>
        <v>219</v>
      </c>
      <c r="U8" s="178">
        <f>SUM(U10:U26)</f>
        <v>483</v>
      </c>
      <c r="V8" s="178">
        <f t="shared" si="0"/>
        <v>412</v>
      </c>
      <c r="W8" s="178">
        <f t="shared" si="0"/>
        <v>22</v>
      </c>
      <c r="X8" s="179" t="s">
        <v>121</v>
      </c>
    </row>
    <row r="9" spans="1:24" ht="6" customHeight="1">
      <c r="A9" s="85"/>
      <c r="B9" s="177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80"/>
    </row>
    <row r="10" spans="1:24">
      <c r="A10" s="85" t="s">
        <v>241</v>
      </c>
      <c r="B10" s="177">
        <f t="shared" ref="B10:B14" si="1">SUM(C10:W10)-D10</f>
        <v>77</v>
      </c>
      <c r="C10" s="103">
        <f t="shared" ref="C10:V14" si="2">IF(IF(C30="-",0,C30)+IF(C50="-",0,C50)=0,"-",IF(C30="-",0,C30)+IF(C50="-",0,C50))</f>
        <v>2</v>
      </c>
      <c r="D10" s="103">
        <f t="shared" si="2"/>
        <v>2</v>
      </c>
      <c r="E10" s="181" t="str">
        <f t="shared" si="2"/>
        <v>-</v>
      </c>
      <c r="F10" s="181" t="str">
        <f t="shared" si="2"/>
        <v>-</v>
      </c>
      <c r="G10" s="103">
        <f t="shared" si="2"/>
        <v>22</v>
      </c>
      <c r="H10" s="103">
        <f t="shared" si="2"/>
        <v>20</v>
      </c>
      <c r="I10" s="181" t="str">
        <f t="shared" si="2"/>
        <v>-</v>
      </c>
      <c r="J10" s="181" t="str">
        <f t="shared" si="2"/>
        <v>-</v>
      </c>
      <c r="K10" s="181" t="str">
        <f t="shared" si="2"/>
        <v>-</v>
      </c>
      <c r="L10" s="103">
        <f t="shared" si="2"/>
        <v>12</v>
      </c>
      <c r="M10" s="103">
        <f t="shared" si="2"/>
        <v>1</v>
      </c>
      <c r="N10" s="103">
        <f t="shared" si="2"/>
        <v>1</v>
      </c>
      <c r="O10" s="181" t="str">
        <f t="shared" si="2"/>
        <v>-</v>
      </c>
      <c r="P10" s="103">
        <f t="shared" si="2"/>
        <v>5</v>
      </c>
      <c r="Q10" s="103">
        <f t="shared" si="2"/>
        <v>3</v>
      </c>
      <c r="R10" s="181" t="str">
        <f t="shared" si="2"/>
        <v>-</v>
      </c>
      <c r="S10" s="103">
        <f t="shared" si="2"/>
        <v>4</v>
      </c>
      <c r="T10" s="103">
        <f t="shared" si="2"/>
        <v>4</v>
      </c>
      <c r="U10" s="103">
        <f t="shared" si="2"/>
        <v>1</v>
      </c>
      <c r="V10" s="103">
        <f t="shared" si="2"/>
        <v>2</v>
      </c>
      <c r="W10" s="181" t="str">
        <f>IF(IF(W30="-",0,W30)+IF(W50="-",0,W50)=0,"-",IF(W30="-",0,W30)+IF(W50="-",0,W50))</f>
        <v>-</v>
      </c>
      <c r="X10" s="180" t="s">
        <v>241</v>
      </c>
    </row>
    <row r="11" spans="1:24">
      <c r="A11" s="85" t="s">
        <v>242</v>
      </c>
      <c r="B11" s="177">
        <f t="shared" si="1"/>
        <v>409</v>
      </c>
      <c r="C11" s="103">
        <f t="shared" si="2"/>
        <v>14</v>
      </c>
      <c r="D11" s="103">
        <f t="shared" si="2"/>
        <v>12</v>
      </c>
      <c r="E11" s="103">
        <f t="shared" si="2"/>
        <v>5</v>
      </c>
      <c r="F11" s="103">
        <f t="shared" si="2"/>
        <v>2</v>
      </c>
      <c r="G11" s="103">
        <f t="shared" si="2"/>
        <v>83</v>
      </c>
      <c r="H11" s="103">
        <f t="shared" si="2"/>
        <v>73</v>
      </c>
      <c r="I11" s="103">
        <f t="shared" si="2"/>
        <v>3</v>
      </c>
      <c r="J11" s="103">
        <f t="shared" si="2"/>
        <v>2</v>
      </c>
      <c r="K11" s="103">
        <f t="shared" si="2"/>
        <v>5</v>
      </c>
      <c r="L11" s="103">
        <f t="shared" si="2"/>
        <v>55</v>
      </c>
      <c r="M11" s="103">
        <f t="shared" si="2"/>
        <v>7</v>
      </c>
      <c r="N11" s="103">
        <f t="shared" si="2"/>
        <v>3</v>
      </c>
      <c r="O11" s="103">
        <f t="shared" si="2"/>
        <v>2</v>
      </c>
      <c r="P11" s="103">
        <f t="shared" si="2"/>
        <v>24</v>
      </c>
      <c r="Q11" s="103">
        <f t="shared" si="2"/>
        <v>10</v>
      </c>
      <c r="R11" s="103">
        <f t="shared" si="2"/>
        <v>14</v>
      </c>
      <c r="S11" s="103">
        <f t="shared" si="2"/>
        <v>52</v>
      </c>
      <c r="T11" s="103">
        <f t="shared" si="2"/>
        <v>6</v>
      </c>
      <c r="U11" s="103">
        <f t="shared" si="2"/>
        <v>19</v>
      </c>
      <c r="V11" s="103">
        <f t="shared" si="2"/>
        <v>28</v>
      </c>
      <c r="W11" s="103">
        <f>IF(IF(W31="-",0,W31)+IF(W51="-",0,W51)=0,"-",IF(W31="-",0,W31)+IF(W51="-",0,W51))</f>
        <v>2</v>
      </c>
      <c r="X11" s="180" t="s">
        <v>242</v>
      </c>
    </row>
    <row r="12" spans="1:24">
      <c r="A12" s="85" t="s">
        <v>243</v>
      </c>
      <c r="B12" s="177">
        <f t="shared" si="1"/>
        <v>561</v>
      </c>
      <c r="C12" s="103">
        <f t="shared" si="2"/>
        <v>16</v>
      </c>
      <c r="D12" s="103">
        <f t="shared" si="2"/>
        <v>11</v>
      </c>
      <c r="E12" s="103">
        <f t="shared" si="2"/>
        <v>10</v>
      </c>
      <c r="F12" s="181" t="str">
        <f t="shared" si="2"/>
        <v>-</v>
      </c>
      <c r="G12" s="103">
        <f t="shared" si="2"/>
        <v>95</v>
      </c>
      <c r="H12" s="103">
        <f t="shared" si="2"/>
        <v>80</v>
      </c>
      <c r="I12" s="181" t="str">
        <f t="shared" si="2"/>
        <v>-</v>
      </c>
      <c r="J12" s="103">
        <f t="shared" si="2"/>
        <v>5</v>
      </c>
      <c r="K12" s="103">
        <f t="shared" si="2"/>
        <v>12</v>
      </c>
      <c r="L12" s="103">
        <f t="shared" si="2"/>
        <v>82</v>
      </c>
      <c r="M12" s="103">
        <f t="shared" si="2"/>
        <v>4</v>
      </c>
      <c r="N12" s="103">
        <f t="shared" si="2"/>
        <v>4</v>
      </c>
      <c r="O12" s="103">
        <f t="shared" si="2"/>
        <v>6</v>
      </c>
      <c r="P12" s="103">
        <f t="shared" si="2"/>
        <v>25</v>
      </c>
      <c r="Q12" s="103">
        <f t="shared" si="2"/>
        <v>9</v>
      </c>
      <c r="R12" s="103">
        <f t="shared" si="2"/>
        <v>28</v>
      </c>
      <c r="S12" s="103">
        <f t="shared" si="2"/>
        <v>89</v>
      </c>
      <c r="T12" s="103">
        <f t="shared" si="2"/>
        <v>11</v>
      </c>
      <c r="U12" s="103">
        <f t="shared" si="2"/>
        <v>28</v>
      </c>
      <c r="V12" s="103">
        <f t="shared" si="2"/>
        <v>57</v>
      </c>
      <c r="W12" s="181" t="str">
        <f>IF(IF(W32="-",0,W32)+IF(W52="-",0,W52)=0,"-",IF(W32="-",0,W32)+IF(W52="-",0,W52))</f>
        <v>-</v>
      </c>
      <c r="X12" s="180" t="s">
        <v>243</v>
      </c>
    </row>
    <row r="13" spans="1:24">
      <c r="A13" s="85" t="s">
        <v>244</v>
      </c>
      <c r="B13" s="177">
        <f t="shared" si="1"/>
        <v>723</v>
      </c>
      <c r="C13" s="103">
        <f t="shared" si="2"/>
        <v>20</v>
      </c>
      <c r="D13" s="103">
        <f t="shared" si="2"/>
        <v>12</v>
      </c>
      <c r="E13" s="103">
        <f t="shared" si="2"/>
        <v>18</v>
      </c>
      <c r="F13" s="181" t="str">
        <f t="shared" si="2"/>
        <v>-</v>
      </c>
      <c r="G13" s="103">
        <f t="shared" si="2"/>
        <v>123</v>
      </c>
      <c r="H13" s="103">
        <f t="shared" si="2"/>
        <v>116</v>
      </c>
      <c r="I13" s="181" t="str">
        <f t="shared" si="2"/>
        <v>-</v>
      </c>
      <c r="J13" s="103">
        <f t="shared" si="2"/>
        <v>4</v>
      </c>
      <c r="K13" s="103">
        <f t="shared" si="2"/>
        <v>25</v>
      </c>
      <c r="L13" s="103">
        <f t="shared" si="2"/>
        <v>98</v>
      </c>
      <c r="M13" s="103">
        <f t="shared" si="2"/>
        <v>5</v>
      </c>
      <c r="N13" s="103">
        <f t="shared" si="2"/>
        <v>6</v>
      </c>
      <c r="O13" s="103">
        <f t="shared" si="2"/>
        <v>6</v>
      </c>
      <c r="P13" s="103">
        <f t="shared" si="2"/>
        <v>36</v>
      </c>
      <c r="Q13" s="103">
        <f t="shared" si="2"/>
        <v>25</v>
      </c>
      <c r="R13" s="103">
        <f t="shared" si="2"/>
        <v>31</v>
      </c>
      <c r="S13" s="103">
        <f t="shared" si="2"/>
        <v>121</v>
      </c>
      <c r="T13" s="103">
        <f t="shared" si="2"/>
        <v>12</v>
      </c>
      <c r="U13" s="103">
        <f t="shared" si="2"/>
        <v>29</v>
      </c>
      <c r="V13" s="103">
        <f t="shared" si="2"/>
        <v>48</v>
      </c>
      <c r="W13" s="181" t="str">
        <f>IF(IF(W33="-",0,W33)+IF(W53="-",0,W53)=0,"-",IF(W33="-",0,W33)+IF(W53="-",0,W53))</f>
        <v>-</v>
      </c>
      <c r="X13" s="180" t="s">
        <v>244</v>
      </c>
    </row>
    <row r="14" spans="1:24">
      <c r="A14" s="85" t="s">
        <v>245</v>
      </c>
      <c r="B14" s="177">
        <f t="shared" si="1"/>
        <v>886</v>
      </c>
      <c r="C14" s="103">
        <f t="shared" si="2"/>
        <v>17</v>
      </c>
      <c r="D14" s="103">
        <f t="shared" si="2"/>
        <v>12</v>
      </c>
      <c r="E14" s="103">
        <f t="shared" si="2"/>
        <v>21</v>
      </c>
      <c r="F14" s="103">
        <f t="shared" si="2"/>
        <v>2</v>
      </c>
      <c r="G14" s="103">
        <f t="shared" si="2"/>
        <v>165</v>
      </c>
      <c r="H14" s="103">
        <f t="shared" si="2"/>
        <v>127</v>
      </c>
      <c r="I14" s="103">
        <f t="shared" si="2"/>
        <v>1</v>
      </c>
      <c r="J14" s="103">
        <f t="shared" si="2"/>
        <v>7</v>
      </c>
      <c r="K14" s="103">
        <f t="shared" si="2"/>
        <v>31</v>
      </c>
      <c r="L14" s="103">
        <f t="shared" si="2"/>
        <v>128</v>
      </c>
      <c r="M14" s="103">
        <f t="shared" si="2"/>
        <v>14</v>
      </c>
      <c r="N14" s="103">
        <f t="shared" si="2"/>
        <v>6</v>
      </c>
      <c r="O14" s="103">
        <f t="shared" si="2"/>
        <v>15</v>
      </c>
      <c r="P14" s="103">
        <f t="shared" si="2"/>
        <v>39</v>
      </c>
      <c r="Q14" s="103">
        <f t="shared" si="2"/>
        <v>28</v>
      </c>
      <c r="R14" s="103">
        <f t="shared" si="2"/>
        <v>24</v>
      </c>
      <c r="S14" s="103">
        <f t="shared" si="2"/>
        <v>132</v>
      </c>
      <c r="T14" s="103">
        <f t="shared" si="2"/>
        <v>27</v>
      </c>
      <c r="U14" s="103">
        <f t="shared" si="2"/>
        <v>43</v>
      </c>
      <c r="V14" s="103">
        <f t="shared" si="2"/>
        <v>55</v>
      </c>
      <c r="W14" s="103">
        <f>IF(IF(W34="-",0,W34)+IF(W54="-",0,W54)=0,"-",IF(W34="-",0,W34)+IF(W54="-",0,W54))</f>
        <v>4</v>
      </c>
      <c r="X14" s="180" t="s">
        <v>245</v>
      </c>
    </row>
    <row r="15" spans="1:24" ht="6" customHeight="1">
      <c r="A15" s="85"/>
      <c r="B15" s="177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80"/>
    </row>
    <row r="16" spans="1:24">
      <c r="A16" s="85" t="s">
        <v>246</v>
      </c>
      <c r="B16" s="177">
        <f t="shared" ref="B16:B20" si="3">SUM(C16:W16)-D16</f>
        <v>1048</v>
      </c>
      <c r="C16" s="103">
        <f t="shared" ref="C16:V20" si="4">IF(IF(C36="-",0,C36)+IF(C56="-",0,C56)=0,"-",IF(C36="-",0,C36)+IF(C56="-",0,C56))</f>
        <v>30</v>
      </c>
      <c r="D16" s="103">
        <f t="shared" si="4"/>
        <v>17</v>
      </c>
      <c r="E16" s="103">
        <f t="shared" si="4"/>
        <v>15</v>
      </c>
      <c r="F16" s="103">
        <f t="shared" si="4"/>
        <v>1</v>
      </c>
      <c r="G16" s="103">
        <f t="shared" si="4"/>
        <v>181</v>
      </c>
      <c r="H16" s="103">
        <f t="shared" si="4"/>
        <v>149</v>
      </c>
      <c r="I16" s="103">
        <f t="shared" si="4"/>
        <v>1</v>
      </c>
      <c r="J16" s="103">
        <f t="shared" si="4"/>
        <v>5</v>
      </c>
      <c r="K16" s="103">
        <f t="shared" si="4"/>
        <v>43</v>
      </c>
      <c r="L16" s="103">
        <f t="shared" si="4"/>
        <v>152</v>
      </c>
      <c r="M16" s="103">
        <f t="shared" si="4"/>
        <v>22</v>
      </c>
      <c r="N16" s="103">
        <f t="shared" si="4"/>
        <v>18</v>
      </c>
      <c r="O16" s="103">
        <f t="shared" si="4"/>
        <v>29</v>
      </c>
      <c r="P16" s="103">
        <f t="shared" si="4"/>
        <v>40</v>
      </c>
      <c r="Q16" s="103">
        <f t="shared" si="4"/>
        <v>21</v>
      </c>
      <c r="R16" s="103">
        <f t="shared" si="4"/>
        <v>45</v>
      </c>
      <c r="S16" s="103">
        <f t="shared" si="4"/>
        <v>143</v>
      </c>
      <c r="T16" s="103">
        <f t="shared" si="4"/>
        <v>42</v>
      </c>
      <c r="U16" s="103">
        <f t="shared" si="4"/>
        <v>50</v>
      </c>
      <c r="V16" s="103">
        <f t="shared" si="4"/>
        <v>58</v>
      </c>
      <c r="W16" s="103">
        <f>IF(IF(W36="-",0,W36)+IF(W56="-",0,W56)=0,"-",IF(W36="-",0,W36)+IF(W56="-",0,W56))</f>
        <v>3</v>
      </c>
      <c r="X16" s="180" t="s">
        <v>246</v>
      </c>
    </row>
    <row r="17" spans="1:24">
      <c r="A17" s="85" t="s">
        <v>247</v>
      </c>
      <c r="B17" s="177">
        <f t="shared" si="3"/>
        <v>1124</v>
      </c>
      <c r="C17" s="103">
        <f t="shared" si="4"/>
        <v>38</v>
      </c>
      <c r="D17" s="103">
        <f t="shared" si="4"/>
        <v>33</v>
      </c>
      <c r="E17" s="103">
        <f t="shared" si="4"/>
        <v>31</v>
      </c>
      <c r="F17" s="103">
        <f t="shared" si="4"/>
        <v>3</v>
      </c>
      <c r="G17" s="103">
        <f t="shared" si="4"/>
        <v>183</v>
      </c>
      <c r="H17" s="103">
        <f t="shared" si="4"/>
        <v>156</v>
      </c>
      <c r="I17" s="181" t="str">
        <f t="shared" si="4"/>
        <v>-</v>
      </c>
      <c r="J17" s="103">
        <f t="shared" si="4"/>
        <v>9</v>
      </c>
      <c r="K17" s="103">
        <f t="shared" si="4"/>
        <v>72</v>
      </c>
      <c r="L17" s="103">
        <f t="shared" si="4"/>
        <v>162</v>
      </c>
      <c r="M17" s="103">
        <f t="shared" si="4"/>
        <v>18</v>
      </c>
      <c r="N17" s="103">
        <f t="shared" si="4"/>
        <v>2</v>
      </c>
      <c r="O17" s="103">
        <f t="shared" si="4"/>
        <v>31</v>
      </c>
      <c r="P17" s="103">
        <f t="shared" si="4"/>
        <v>42</v>
      </c>
      <c r="Q17" s="103">
        <f t="shared" si="4"/>
        <v>25</v>
      </c>
      <c r="R17" s="103">
        <f t="shared" si="4"/>
        <v>69</v>
      </c>
      <c r="S17" s="103">
        <f t="shared" si="4"/>
        <v>155</v>
      </c>
      <c r="T17" s="103">
        <f t="shared" si="4"/>
        <v>32</v>
      </c>
      <c r="U17" s="103">
        <f t="shared" si="4"/>
        <v>42</v>
      </c>
      <c r="V17" s="103">
        <f t="shared" si="4"/>
        <v>53</v>
      </c>
      <c r="W17" s="103">
        <f>IF(IF(W37="-",0,W37)+IF(W57="-",0,W57)=0,"-",IF(W37="-",0,W37)+IF(W57="-",0,W57))</f>
        <v>1</v>
      </c>
      <c r="X17" s="180" t="s">
        <v>247</v>
      </c>
    </row>
    <row r="18" spans="1:24">
      <c r="A18" s="85" t="s">
        <v>248</v>
      </c>
      <c r="B18" s="177">
        <f t="shared" si="3"/>
        <v>1100</v>
      </c>
      <c r="C18" s="103">
        <f t="shared" si="4"/>
        <v>35</v>
      </c>
      <c r="D18" s="103">
        <f t="shared" si="4"/>
        <v>31</v>
      </c>
      <c r="E18" s="103">
        <f t="shared" si="4"/>
        <v>39</v>
      </c>
      <c r="F18" s="103">
        <f t="shared" si="4"/>
        <v>1</v>
      </c>
      <c r="G18" s="103">
        <f t="shared" si="4"/>
        <v>185</v>
      </c>
      <c r="H18" s="103">
        <f t="shared" si="4"/>
        <v>177</v>
      </c>
      <c r="I18" s="181" t="str">
        <f t="shared" si="4"/>
        <v>-</v>
      </c>
      <c r="J18" s="103">
        <f t="shared" si="4"/>
        <v>3</v>
      </c>
      <c r="K18" s="103">
        <f t="shared" si="4"/>
        <v>55</v>
      </c>
      <c r="L18" s="103">
        <f t="shared" si="4"/>
        <v>144</v>
      </c>
      <c r="M18" s="103">
        <f t="shared" si="4"/>
        <v>14</v>
      </c>
      <c r="N18" s="103">
        <f t="shared" si="4"/>
        <v>10</v>
      </c>
      <c r="O18" s="103">
        <f t="shared" si="4"/>
        <v>19</v>
      </c>
      <c r="P18" s="103">
        <f t="shared" si="4"/>
        <v>56</v>
      </c>
      <c r="Q18" s="103">
        <f t="shared" si="4"/>
        <v>20</v>
      </c>
      <c r="R18" s="103">
        <f t="shared" si="4"/>
        <v>64</v>
      </c>
      <c r="S18" s="103">
        <f t="shared" si="4"/>
        <v>148</v>
      </c>
      <c r="T18" s="103">
        <f t="shared" si="4"/>
        <v>31</v>
      </c>
      <c r="U18" s="103">
        <f t="shared" si="4"/>
        <v>66</v>
      </c>
      <c r="V18" s="103">
        <f t="shared" si="4"/>
        <v>33</v>
      </c>
      <c r="W18" s="103" t="str">
        <f>IF(IF(W38="-",0,W38)+IF(W58="-",0,W58)=0,"-",IF(W38="-",0,W38)+IF(W58="-",0,W58))</f>
        <v>-</v>
      </c>
      <c r="X18" s="180" t="s">
        <v>248</v>
      </c>
    </row>
    <row r="19" spans="1:24">
      <c r="A19" s="85" t="s">
        <v>249</v>
      </c>
      <c r="B19" s="177">
        <f t="shared" si="3"/>
        <v>1084</v>
      </c>
      <c r="C19" s="103">
        <f t="shared" si="4"/>
        <v>55</v>
      </c>
      <c r="D19" s="103">
        <f t="shared" si="4"/>
        <v>44</v>
      </c>
      <c r="E19" s="103">
        <f t="shared" si="4"/>
        <v>47</v>
      </c>
      <c r="F19" s="103">
        <f t="shared" si="4"/>
        <v>2</v>
      </c>
      <c r="G19" s="103">
        <f t="shared" si="4"/>
        <v>234</v>
      </c>
      <c r="H19" s="103">
        <f t="shared" si="4"/>
        <v>183</v>
      </c>
      <c r="I19" s="103">
        <f t="shared" si="4"/>
        <v>4</v>
      </c>
      <c r="J19" s="103">
        <f t="shared" si="4"/>
        <v>1</v>
      </c>
      <c r="K19" s="103">
        <f t="shared" si="4"/>
        <v>54</v>
      </c>
      <c r="L19" s="103">
        <f t="shared" si="4"/>
        <v>101</v>
      </c>
      <c r="M19" s="103">
        <f t="shared" si="4"/>
        <v>12</v>
      </c>
      <c r="N19" s="103">
        <f t="shared" si="4"/>
        <v>14</v>
      </c>
      <c r="O19" s="103">
        <f t="shared" si="4"/>
        <v>17</v>
      </c>
      <c r="P19" s="103">
        <f t="shared" si="4"/>
        <v>51</v>
      </c>
      <c r="Q19" s="103">
        <f t="shared" si="4"/>
        <v>22</v>
      </c>
      <c r="R19" s="103">
        <f t="shared" si="4"/>
        <v>52</v>
      </c>
      <c r="S19" s="103">
        <f t="shared" si="4"/>
        <v>133</v>
      </c>
      <c r="T19" s="103">
        <f t="shared" si="4"/>
        <v>30</v>
      </c>
      <c r="U19" s="103">
        <f t="shared" si="4"/>
        <v>39</v>
      </c>
      <c r="V19" s="103">
        <f t="shared" si="4"/>
        <v>32</v>
      </c>
      <c r="W19" s="103">
        <f>IF(IF(W39="-",0,W39)+IF(W59="-",0,W59)=0,"-",IF(W39="-",0,W39)+IF(W59="-",0,W59))</f>
        <v>1</v>
      </c>
      <c r="X19" s="180" t="s">
        <v>249</v>
      </c>
    </row>
    <row r="20" spans="1:24">
      <c r="A20" s="85" t="s">
        <v>250</v>
      </c>
      <c r="B20" s="177">
        <f t="shared" si="3"/>
        <v>1104</v>
      </c>
      <c r="C20" s="103">
        <f t="shared" si="4"/>
        <v>89</v>
      </c>
      <c r="D20" s="103">
        <f t="shared" si="4"/>
        <v>81</v>
      </c>
      <c r="E20" s="103">
        <f t="shared" si="4"/>
        <v>62</v>
      </c>
      <c r="F20" s="103">
        <f t="shared" si="4"/>
        <v>2</v>
      </c>
      <c r="G20" s="103">
        <f t="shared" si="4"/>
        <v>307</v>
      </c>
      <c r="H20" s="103">
        <f t="shared" si="4"/>
        <v>155</v>
      </c>
      <c r="I20" s="103">
        <f t="shared" si="4"/>
        <v>1</v>
      </c>
      <c r="J20" s="103">
        <f t="shared" si="4"/>
        <v>4</v>
      </c>
      <c r="K20" s="103">
        <f t="shared" si="4"/>
        <v>52</v>
      </c>
      <c r="L20" s="103">
        <f t="shared" si="4"/>
        <v>110</v>
      </c>
      <c r="M20" s="103">
        <f t="shared" si="4"/>
        <v>9</v>
      </c>
      <c r="N20" s="103">
        <f t="shared" si="4"/>
        <v>5</v>
      </c>
      <c r="O20" s="103">
        <f t="shared" si="4"/>
        <v>24</v>
      </c>
      <c r="P20" s="103">
        <f t="shared" si="4"/>
        <v>52</v>
      </c>
      <c r="Q20" s="103">
        <f t="shared" si="4"/>
        <v>34</v>
      </c>
      <c r="R20" s="103">
        <f t="shared" si="4"/>
        <v>22</v>
      </c>
      <c r="S20" s="103">
        <f t="shared" si="4"/>
        <v>97</v>
      </c>
      <c r="T20" s="103">
        <f t="shared" si="4"/>
        <v>6</v>
      </c>
      <c r="U20" s="103">
        <f t="shared" si="4"/>
        <v>49</v>
      </c>
      <c r="V20" s="103">
        <f t="shared" si="4"/>
        <v>22</v>
      </c>
      <c r="W20" s="103">
        <f>IF(IF(W40="-",0,W40)+IF(W60="-",0,W60)=0,"-",IF(W40="-",0,W40)+IF(W60="-",0,W60))</f>
        <v>2</v>
      </c>
      <c r="X20" s="180" t="s">
        <v>250</v>
      </c>
    </row>
    <row r="21" spans="1:24" ht="6" customHeight="1">
      <c r="A21" s="85"/>
      <c r="B21" s="177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80"/>
    </row>
    <row r="22" spans="1:24">
      <c r="A22" s="85" t="s">
        <v>251</v>
      </c>
      <c r="B22" s="177">
        <f t="shared" ref="B22:B26" si="5">SUM(C22:W22)-D22</f>
        <v>828</v>
      </c>
      <c r="C22" s="103">
        <f t="shared" ref="C22:V26" si="6">IF(IF(C42="-",0,C42)+IF(C62="-",0,C62)=0,"-",IF(C42="-",0,C42)+IF(C62="-",0,C62))</f>
        <v>94</v>
      </c>
      <c r="D22" s="103">
        <f t="shared" si="6"/>
        <v>87</v>
      </c>
      <c r="E22" s="103">
        <f t="shared" si="6"/>
        <v>90</v>
      </c>
      <c r="F22" s="103">
        <f t="shared" si="6"/>
        <v>3</v>
      </c>
      <c r="G22" s="103">
        <f t="shared" si="6"/>
        <v>231</v>
      </c>
      <c r="H22" s="103">
        <f t="shared" si="6"/>
        <v>88</v>
      </c>
      <c r="I22" s="103">
        <f t="shared" si="6"/>
        <v>2</v>
      </c>
      <c r="J22" s="103">
        <f t="shared" si="6"/>
        <v>2</v>
      </c>
      <c r="K22" s="103">
        <f t="shared" si="6"/>
        <v>18</v>
      </c>
      <c r="L22" s="103">
        <f t="shared" si="6"/>
        <v>64</v>
      </c>
      <c r="M22" s="103">
        <f t="shared" si="6"/>
        <v>3</v>
      </c>
      <c r="N22" s="103">
        <f t="shared" si="6"/>
        <v>1</v>
      </c>
      <c r="O22" s="103">
        <f t="shared" si="6"/>
        <v>19</v>
      </c>
      <c r="P22" s="103">
        <f t="shared" si="6"/>
        <v>36</v>
      </c>
      <c r="Q22" s="103">
        <f t="shared" si="6"/>
        <v>21</v>
      </c>
      <c r="R22" s="103">
        <f t="shared" si="6"/>
        <v>8</v>
      </c>
      <c r="S22" s="103">
        <f t="shared" si="6"/>
        <v>58</v>
      </c>
      <c r="T22" s="103">
        <f t="shared" si="6"/>
        <v>13</v>
      </c>
      <c r="U22" s="103">
        <f t="shared" si="6"/>
        <v>54</v>
      </c>
      <c r="V22" s="103">
        <f t="shared" si="6"/>
        <v>18</v>
      </c>
      <c r="W22" s="103">
        <f>IF(IF(W42="-",0,W42)+IF(W62="-",0,W62)=0,"-",IF(W42="-",0,W42)+IF(W62="-",0,W62))</f>
        <v>5</v>
      </c>
      <c r="X22" s="180" t="s">
        <v>251</v>
      </c>
    </row>
    <row r="23" spans="1:24">
      <c r="A23" s="85" t="s">
        <v>252</v>
      </c>
      <c r="B23" s="177">
        <f t="shared" si="5"/>
        <v>411</v>
      </c>
      <c r="C23" s="103">
        <f t="shared" si="6"/>
        <v>100</v>
      </c>
      <c r="D23" s="103">
        <f t="shared" si="6"/>
        <v>97</v>
      </c>
      <c r="E23" s="103">
        <f t="shared" si="6"/>
        <v>36</v>
      </c>
      <c r="F23" s="103">
        <f t="shared" si="6"/>
        <v>3</v>
      </c>
      <c r="G23" s="103">
        <f t="shared" si="6"/>
        <v>88</v>
      </c>
      <c r="H23" s="103">
        <f t="shared" si="6"/>
        <v>24</v>
      </c>
      <c r="I23" s="181" t="str">
        <f t="shared" si="6"/>
        <v>-</v>
      </c>
      <c r="J23" s="181" t="str">
        <f t="shared" si="6"/>
        <v>-</v>
      </c>
      <c r="K23" s="103">
        <f t="shared" si="6"/>
        <v>3</v>
      </c>
      <c r="L23" s="103">
        <f t="shared" si="6"/>
        <v>45</v>
      </c>
      <c r="M23" s="181" t="str">
        <f t="shared" si="6"/>
        <v>-</v>
      </c>
      <c r="N23" s="181" t="str">
        <f t="shared" si="6"/>
        <v>-</v>
      </c>
      <c r="O23" s="103">
        <f t="shared" si="6"/>
        <v>6</v>
      </c>
      <c r="P23" s="103">
        <f t="shared" si="6"/>
        <v>18</v>
      </c>
      <c r="Q23" s="103">
        <f t="shared" si="6"/>
        <v>15</v>
      </c>
      <c r="R23" s="103">
        <f t="shared" si="6"/>
        <v>5</v>
      </c>
      <c r="S23" s="103">
        <f t="shared" si="6"/>
        <v>19</v>
      </c>
      <c r="T23" s="103">
        <f t="shared" si="6"/>
        <v>4</v>
      </c>
      <c r="U23" s="103">
        <f t="shared" si="6"/>
        <v>38</v>
      </c>
      <c r="V23" s="103">
        <f t="shared" si="6"/>
        <v>6</v>
      </c>
      <c r="W23" s="103">
        <f>IF(IF(W43="-",0,W43)+IF(W63="-",0,W63)=0,"-",IF(W43="-",0,W43)+IF(W63="-",0,W63))</f>
        <v>1</v>
      </c>
      <c r="X23" s="180" t="s">
        <v>252</v>
      </c>
    </row>
    <row r="24" spans="1:24">
      <c r="A24" s="85" t="s">
        <v>253</v>
      </c>
      <c r="B24" s="177">
        <f t="shared" si="5"/>
        <v>204</v>
      </c>
      <c r="C24" s="103">
        <f t="shared" si="6"/>
        <v>86</v>
      </c>
      <c r="D24" s="103">
        <f t="shared" si="6"/>
        <v>84</v>
      </c>
      <c r="E24" s="103">
        <f t="shared" si="6"/>
        <v>29</v>
      </c>
      <c r="F24" s="181" t="str">
        <f t="shared" si="6"/>
        <v>-</v>
      </c>
      <c r="G24" s="103">
        <f t="shared" si="6"/>
        <v>19</v>
      </c>
      <c r="H24" s="103">
        <f t="shared" si="6"/>
        <v>12</v>
      </c>
      <c r="I24" s="181" t="str">
        <f t="shared" si="6"/>
        <v>-</v>
      </c>
      <c r="J24" s="181" t="str">
        <f t="shared" si="6"/>
        <v>-</v>
      </c>
      <c r="K24" s="103">
        <f t="shared" si="6"/>
        <v>1</v>
      </c>
      <c r="L24" s="103">
        <f t="shared" si="6"/>
        <v>24</v>
      </c>
      <c r="M24" s="181" t="str">
        <f t="shared" si="6"/>
        <v>-</v>
      </c>
      <c r="N24" s="103">
        <f t="shared" si="6"/>
        <v>1</v>
      </c>
      <c r="O24" s="181" t="str">
        <f t="shared" si="6"/>
        <v>-</v>
      </c>
      <c r="P24" s="103">
        <f t="shared" si="6"/>
        <v>6</v>
      </c>
      <c r="Q24" s="103">
        <f t="shared" si="6"/>
        <v>3</v>
      </c>
      <c r="R24" s="103">
        <f t="shared" si="6"/>
        <v>2</v>
      </c>
      <c r="S24" s="103">
        <f t="shared" si="6"/>
        <v>4</v>
      </c>
      <c r="T24" s="103">
        <f t="shared" si="6"/>
        <v>1</v>
      </c>
      <c r="U24" s="103">
        <f t="shared" si="6"/>
        <v>15</v>
      </c>
      <c r="V24" s="181" t="str">
        <f t="shared" si="6"/>
        <v>-</v>
      </c>
      <c r="W24" s="103">
        <f>IF(IF(W44="-",0,W44)+IF(W64="-",0,W64)=0,"-",IF(W44="-",0,W44)+IF(W64="-",0,W64))</f>
        <v>1</v>
      </c>
      <c r="X24" s="180" t="s">
        <v>253</v>
      </c>
    </row>
    <row r="25" spans="1:24">
      <c r="A25" s="85" t="s">
        <v>254</v>
      </c>
      <c r="B25" s="177">
        <f t="shared" si="5"/>
        <v>91</v>
      </c>
      <c r="C25" s="103">
        <f t="shared" si="6"/>
        <v>48</v>
      </c>
      <c r="D25" s="103">
        <f t="shared" si="6"/>
        <v>46</v>
      </c>
      <c r="E25" s="103">
        <f t="shared" si="6"/>
        <v>14</v>
      </c>
      <c r="F25" s="181" t="str">
        <f t="shared" si="6"/>
        <v>-</v>
      </c>
      <c r="G25" s="103">
        <f t="shared" si="6"/>
        <v>7</v>
      </c>
      <c r="H25" s="103">
        <f t="shared" si="6"/>
        <v>2</v>
      </c>
      <c r="I25" s="181" t="str">
        <f t="shared" si="6"/>
        <v>-</v>
      </c>
      <c r="J25" s="181" t="str">
        <f t="shared" si="6"/>
        <v>-</v>
      </c>
      <c r="K25" s="181" t="str">
        <f t="shared" si="6"/>
        <v>-</v>
      </c>
      <c r="L25" s="103">
        <f t="shared" si="6"/>
        <v>2</v>
      </c>
      <c r="M25" s="181" t="str">
        <f t="shared" si="6"/>
        <v>-</v>
      </c>
      <c r="N25" s="103">
        <f t="shared" si="6"/>
        <v>1</v>
      </c>
      <c r="O25" s="103">
        <f t="shared" si="6"/>
        <v>1</v>
      </c>
      <c r="P25" s="103">
        <f t="shared" si="6"/>
        <v>4</v>
      </c>
      <c r="Q25" s="181" t="str">
        <f t="shared" si="6"/>
        <v>-</v>
      </c>
      <c r="R25" s="103">
        <f t="shared" si="6"/>
        <v>3</v>
      </c>
      <c r="S25" s="181" t="str">
        <f t="shared" si="6"/>
        <v>-</v>
      </c>
      <c r="T25" s="181" t="str">
        <f t="shared" si="6"/>
        <v>-</v>
      </c>
      <c r="U25" s="103">
        <f t="shared" si="6"/>
        <v>7</v>
      </c>
      <c r="V25" s="181" t="str">
        <f t="shared" si="6"/>
        <v>-</v>
      </c>
      <c r="W25" s="103">
        <f>IF(IF(W45="-",0,W45)+IF(W65="-",0,W65)=0,"-",IF(W45="-",0,W45)+IF(W65="-",0,W65))</f>
        <v>2</v>
      </c>
      <c r="X25" s="180" t="s">
        <v>254</v>
      </c>
    </row>
    <row r="26" spans="1:24">
      <c r="A26" s="85" t="s">
        <v>255</v>
      </c>
      <c r="B26" s="177">
        <f t="shared" si="5"/>
        <v>47</v>
      </c>
      <c r="C26" s="103">
        <f t="shared" si="6"/>
        <v>31</v>
      </c>
      <c r="D26" s="103">
        <f t="shared" si="6"/>
        <v>31</v>
      </c>
      <c r="E26" s="103">
        <f t="shared" si="6"/>
        <v>5</v>
      </c>
      <c r="F26" s="103">
        <f t="shared" si="6"/>
        <v>1</v>
      </c>
      <c r="G26" s="181" t="str">
        <f t="shared" si="6"/>
        <v>-</v>
      </c>
      <c r="H26" s="103">
        <f t="shared" si="6"/>
        <v>1</v>
      </c>
      <c r="I26" s="181" t="str">
        <f t="shared" si="6"/>
        <v>-</v>
      </c>
      <c r="J26" s="181" t="str">
        <f t="shared" si="6"/>
        <v>-</v>
      </c>
      <c r="K26" s="181" t="str">
        <f t="shared" si="6"/>
        <v>-</v>
      </c>
      <c r="L26" s="103">
        <f t="shared" si="6"/>
        <v>6</v>
      </c>
      <c r="M26" s="181" t="str">
        <f t="shared" si="6"/>
        <v>-</v>
      </c>
      <c r="N26" s="181" t="str">
        <f t="shared" si="6"/>
        <v>-</v>
      </c>
      <c r="O26" s="181" t="str">
        <f t="shared" si="6"/>
        <v>-</v>
      </c>
      <c r="P26" s="181" t="str">
        <f t="shared" si="6"/>
        <v>-</v>
      </c>
      <c r="Q26" s="181" t="str">
        <f t="shared" si="6"/>
        <v>-</v>
      </c>
      <c r="R26" s="181" t="str">
        <f t="shared" si="6"/>
        <v>-</v>
      </c>
      <c r="S26" s="181" t="str">
        <f t="shared" si="6"/>
        <v>-</v>
      </c>
      <c r="T26" s="181" t="str">
        <f t="shared" si="6"/>
        <v>-</v>
      </c>
      <c r="U26" s="103">
        <f t="shared" si="6"/>
        <v>3</v>
      </c>
      <c r="V26" s="181" t="str">
        <f t="shared" si="6"/>
        <v>-</v>
      </c>
      <c r="W26" s="181" t="str">
        <f>IF(IF(W46="-",0,W46)+IF(W66="-",0,W66)=0,"-",IF(W46="-",0,W46)+IF(W66="-",0,W66))</f>
        <v>-</v>
      </c>
      <c r="X26" s="180" t="s">
        <v>255</v>
      </c>
    </row>
    <row r="27" spans="1:24" ht="3.75" customHeight="1">
      <c r="A27" s="182"/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5"/>
      <c r="X27" s="186"/>
    </row>
    <row r="28" spans="1:24" ht="3.75" customHeight="1">
      <c r="A28" s="85"/>
      <c r="B28" s="177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80"/>
    </row>
    <row r="29" spans="1:24">
      <c r="A29" s="187" t="s">
        <v>122</v>
      </c>
      <c r="B29" s="177">
        <f>SUM(B30:B46)</f>
        <v>5661</v>
      </c>
      <c r="C29" s="103">
        <f>SUM(C30:C46)</f>
        <v>388</v>
      </c>
      <c r="D29" s="103">
        <f t="shared" ref="D29:W29" si="7">SUM(D30:D46)</f>
        <v>322</v>
      </c>
      <c r="E29" s="103">
        <f>SUM(E30:E46)</f>
        <v>299</v>
      </c>
      <c r="F29" s="103">
        <f t="shared" si="7"/>
        <v>16</v>
      </c>
      <c r="G29" s="103">
        <f t="shared" si="7"/>
        <v>1731</v>
      </c>
      <c r="H29" s="103">
        <f t="shared" si="7"/>
        <v>670</v>
      </c>
      <c r="I29" s="103">
        <f t="shared" si="7"/>
        <v>12</v>
      </c>
      <c r="J29" s="103">
        <f t="shared" si="7"/>
        <v>23</v>
      </c>
      <c r="K29" s="103"/>
      <c r="L29" s="103"/>
      <c r="M29" s="103">
        <f t="shared" si="7"/>
        <v>31</v>
      </c>
      <c r="N29" s="103">
        <f t="shared" si="7"/>
        <v>50</v>
      </c>
      <c r="O29" s="103">
        <f t="shared" si="7"/>
        <v>113</v>
      </c>
      <c r="P29" s="103">
        <f t="shared" si="7"/>
        <v>126</v>
      </c>
      <c r="Q29" s="103">
        <f t="shared" si="7"/>
        <v>81</v>
      </c>
      <c r="R29" s="103">
        <f t="shared" si="7"/>
        <v>152</v>
      </c>
      <c r="S29" s="103">
        <f t="shared" si="7"/>
        <v>267</v>
      </c>
      <c r="T29" s="103">
        <f t="shared" si="7"/>
        <v>166</v>
      </c>
      <c r="U29" s="103">
        <f t="shared" si="7"/>
        <v>317</v>
      </c>
      <c r="V29" s="103">
        <f t="shared" si="7"/>
        <v>293</v>
      </c>
      <c r="W29" s="103">
        <f t="shared" si="7"/>
        <v>16</v>
      </c>
      <c r="X29" s="87" t="s">
        <v>122</v>
      </c>
    </row>
    <row r="30" spans="1:24">
      <c r="A30" s="85" t="s">
        <v>256</v>
      </c>
      <c r="B30" s="177">
        <f t="shared" ref="B30:B34" si="8">SUM(C30:W30)-IF(D30="-",0,D30)</f>
        <v>58</v>
      </c>
      <c r="C30" s="103">
        <v>2</v>
      </c>
      <c r="D30" s="103">
        <v>2</v>
      </c>
      <c r="E30" s="181" t="s">
        <v>180</v>
      </c>
      <c r="F30" s="181" t="s">
        <v>180</v>
      </c>
      <c r="G30" s="103">
        <v>22</v>
      </c>
      <c r="H30" s="103">
        <v>15</v>
      </c>
      <c r="I30" s="181" t="s">
        <v>180</v>
      </c>
      <c r="J30" s="181" t="s">
        <v>180</v>
      </c>
      <c r="K30" s="181" t="s">
        <v>180</v>
      </c>
      <c r="L30" s="103">
        <v>9</v>
      </c>
      <c r="M30" s="181" t="s">
        <v>180</v>
      </c>
      <c r="N30" s="103">
        <v>1</v>
      </c>
      <c r="O30" s="181" t="s">
        <v>180</v>
      </c>
      <c r="P30" s="103">
        <v>2</v>
      </c>
      <c r="Q30" s="103">
        <v>3</v>
      </c>
      <c r="R30" s="181" t="s">
        <v>180</v>
      </c>
      <c r="S30" s="103">
        <v>1</v>
      </c>
      <c r="T30" s="103">
        <v>1</v>
      </c>
      <c r="U30" s="103">
        <v>1</v>
      </c>
      <c r="V30" s="103">
        <v>1</v>
      </c>
      <c r="W30" s="181" t="s">
        <v>180</v>
      </c>
      <c r="X30" s="180" t="s">
        <v>256</v>
      </c>
    </row>
    <row r="31" spans="1:24">
      <c r="A31" s="85" t="s">
        <v>257</v>
      </c>
      <c r="B31" s="177">
        <f t="shared" si="8"/>
        <v>241</v>
      </c>
      <c r="C31" s="103">
        <v>12</v>
      </c>
      <c r="D31" s="103">
        <v>11</v>
      </c>
      <c r="E31" s="103">
        <v>4</v>
      </c>
      <c r="F31" s="103">
        <v>2</v>
      </c>
      <c r="G31" s="103">
        <v>82</v>
      </c>
      <c r="H31" s="103">
        <v>32</v>
      </c>
      <c r="I31" s="103">
        <v>3</v>
      </c>
      <c r="J31" s="181" t="s">
        <v>180</v>
      </c>
      <c r="K31" s="103">
        <v>5</v>
      </c>
      <c r="L31" s="103">
        <v>32</v>
      </c>
      <c r="M31" s="103">
        <v>1</v>
      </c>
      <c r="N31" s="103">
        <v>3</v>
      </c>
      <c r="O31" s="103">
        <v>1</v>
      </c>
      <c r="P31" s="103">
        <v>8</v>
      </c>
      <c r="Q31" s="103">
        <v>4</v>
      </c>
      <c r="R31" s="103">
        <v>4</v>
      </c>
      <c r="S31" s="103">
        <v>19</v>
      </c>
      <c r="T31" s="103">
        <v>5</v>
      </c>
      <c r="U31" s="103">
        <v>10</v>
      </c>
      <c r="V31" s="103">
        <v>13</v>
      </c>
      <c r="W31" s="103">
        <v>1</v>
      </c>
      <c r="X31" s="180" t="s">
        <v>257</v>
      </c>
    </row>
    <row r="32" spans="1:24">
      <c r="A32" s="85" t="s">
        <v>258</v>
      </c>
      <c r="B32" s="177">
        <f t="shared" si="8"/>
        <v>325</v>
      </c>
      <c r="C32" s="103">
        <v>12</v>
      </c>
      <c r="D32" s="103">
        <v>8</v>
      </c>
      <c r="E32" s="103">
        <v>8</v>
      </c>
      <c r="F32" s="181" t="s">
        <v>180</v>
      </c>
      <c r="G32" s="103">
        <v>86</v>
      </c>
      <c r="H32" s="103">
        <v>37</v>
      </c>
      <c r="I32" s="181" t="s">
        <v>180</v>
      </c>
      <c r="J32" s="103">
        <v>3</v>
      </c>
      <c r="K32" s="103">
        <v>10</v>
      </c>
      <c r="L32" s="103">
        <v>45</v>
      </c>
      <c r="M32" s="181" t="s">
        <v>180</v>
      </c>
      <c r="N32" s="103">
        <v>2</v>
      </c>
      <c r="O32" s="103">
        <v>3</v>
      </c>
      <c r="P32" s="103">
        <v>10</v>
      </c>
      <c r="Q32" s="103">
        <v>6</v>
      </c>
      <c r="R32" s="103">
        <v>8</v>
      </c>
      <c r="S32" s="103">
        <v>32</v>
      </c>
      <c r="T32" s="103">
        <v>7</v>
      </c>
      <c r="U32" s="103">
        <v>20</v>
      </c>
      <c r="V32" s="103">
        <v>36</v>
      </c>
      <c r="W32" s="181" t="s">
        <v>180</v>
      </c>
      <c r="X32" s="180" t="s">
        <v>258</v>
      </c>
    </row>
    <row r="33" spans="1:24">
      <c r="A33" s="85" t="s">
        <v>259</v>
      </c>
      <c r="B33" s="177">
        <f t="shared" si="8"/>
        <v>393</v>
      </c>
      <c r="C33" s="103">
        <v>15</v>
      </c>
      <c r="D33" s="103">
        <v>9</v>
      </c>
      <c r="E33" s="103">
        <v>15</v>
      </c>
      <c r="F33" s="181" t="s">
        <v>180</v>
      </c>
      <c r="G33" s="103">
        <v>98</v>
      </c>
      <c r="H33" s="103">
        <v>60</v>
      </c>
      <c r="I33" s="181" t="s">
        <v>180</v>
      </c>
      <c r="J33" s="103">
        <v>3</v>
      </c>
      <c r="K33" s="103">
        <v>20</v>
      </c>
      <c r="L33" s="103">
        <v>40</v>
      </c>
      <c r="M33" s="103">
        <v>1</v>
      </c>
      <c r="N33" s="103">
        <v>4</v>
      </c>
      <c r="O33" s="103">
        <v>5</v>
      </c>
      <c r="P33" s="103">
        <v>14</v>
      </c>
      <c r="Q33" s="103">
        <v>11</v>
      </c>
      <c r="R33" s="103">
        <v>15</v>
      </c>
      <c r="S33" s="103">
        <v>29</v>
      </c>
      <c r="T33" s="103">
        <v>11</v>
      </c>
      <c r="U33" s="103">
        <v>18</v>
      </c>
      <c r="V33" s="103">
        <v>34</v>
      </c>
      <c r="W33" s="181" t="s">
        <v>180</v>
      </c>
      <c r="X33" s="180" t="s">
        <v>259</v>
      </c>
    </row>
    <row r="34" spans="1:24">
      <c r="A34" s="85" t="s">
        <v>260</v>
      </c>
      <c r="B34" s="177">
        <f t="shared" si="8"/>
        <v>538</v>
      </c>
      <c r="C34" s="103">
        <v>14</v>
      </c>
      <c r="D34" s="103">
        <v>9</v>
      </c>
      <c r="E34" s="103">
        <v>17</v>
      </c>
      <c r="F34" s="103">
        <v>1</v>
      </c>
      <c r="G34" s="103">
        <v>144</v>
      </c>
      <c r="H34" s="103">
        <v>77</v>
      </c>
      <c r="I34" s="103">
        <v>1</v>
      </c>
      <c r="J34" s="103">
        <v>3</v>
      </c>
      <c r="K34" s="103">
        <v>30</v>
      </c>
      <c r="L34" s="103">
        <v>69</v>
      </c>
      <c r="M34" s="103">
        <v>4</v>
      </c>
      <c r="N34" s="103">
        <v>5</v>
      </c>
      <c r="O34" s="103">
        <v>9</v>
      </c>
      <c r="P34" s="103">
        <v>17</v>
      </c>
      <c r="Q34" s="103">
        <v>11</v>
      </c>
      <c r="R34" s="103">
        <v>11</v>
      </c>
      <c r="S34" s="103">
        <v>35</v>
      </c>
      <c r="T34" s="103">
        <v>21</v>
      </c>
      <c r="U34" s="103">
        <v>31</v>
      </c>
      <c r="V34" s="103">
        <v>37</v>
      </c>
      <c r="W34" s="103">
        <v>1</v>
      </c>
      <c r="X34" s="180" t="s">
        <v>260</v>
      </c>
    </row>
    <row r="35" spans="1:24" ht="6" customHeight="1">
      <c r="A35" s="85"/>
      <c r="B35" s="177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80"/>
    </row>
    <row r="36" spans="1:24">
      <c r="A36" s="85" t="s">
        <v>261</v>
      </c>
      <c r="B36" s="177">
        <f t="shared" ref="B36:B40" si="9">SUM(C36:W36)-IF(D36="-",0,D36)</f>
        <v>582</v>
      </c>
      <c r="C36" s="103">
        <v>16</v>
      </c>
      <c r="D36" s="103">
        <v>6</v>
      </c>
      <c r="E36" s="103">
        <v>11</v>
      </c>
      <c r="F36" s="103">
        <v>1</v>
      </c>
      <c r="G36" s="103">
        <v>154</v>
      </c>
      <c r="H36" s="103">
        <v>84</v>
      </c>
      <c r="I36" s="103">
        <v>1</v>
      </c>
      <c r="J36" s="103">
        <v>2</v>
      </c>
      <c r="K36" s="103">
        <v>36</v>
      </c>
      <c r="L36" s="103">
        <v>74</v>
      </c>
      <c r="M36" s="103">
        <v>6</v>
      </c>
      <c r="N36" s="103">
        <v>8</v>
      </c>
      <c r="O36" s="103">
        <v>15</v>
      </c>
      <c r="P36" s="103">
        <v>10</v>
      </c>
      <c r="Q36" s="103">
        <v>6</v>
      </c>
      <c r="R36" s="103">
        <v>21</v>
      </c>
      <c r="S36" s="103">
        <v>30</v>
      </c>
      <c r="T36" s="103">
        <v>31</v>
      </c>
      <c r="U36" s="103">
        <v>30</v>
      </c>
      <c r="V36" s="103">
        <v>43</v>
      </c>
      <c r="W36" s="103">
        <v>3</v>
      </c>
      <c r="X36" s="180" t="s">
        <v>261</v>
      </c>
    </row>
    <row r="37" spans="1:24">
      <c r="A37" s="85" t="s">
        <v>262</v>
      </c>
      <c r="B37" s="177">
        <f t="shared" si="9"/>
        <v>613</v>
      </c>
      <c r="C37" s="103">
        <v>24</v>
      </c>
      <c r="D37" s="103">
        <v>19</v>
      </c>
      <c r="E37" s="103">
        <v>19</v>
      </c>
      <c r="F37" s="103">
        <v>3</v>
      </c>
      <c r="G37" s="103">
        <v>163</v>
      </c>
      <c r="H37" s="103">
        <v>84</v>
      </c>
      <c r="I37" s="181" t="s">
        <v>180</v>
      </c>
      <c r="J37" s="103">
        <v>4</v>
      </c>
      <c r="K37" s="103">
        <v>65</v>
      </c>
      <c r="L37" s="103">
        <v>63</v>
      </c>
      <c r="M37" s="103">
        <v>4</v>
      </c>
      <c r="N37" s="103">
        <v>1</v>
      </c>
      <c r="O37" s="103">
        <v>19</v>
      </c>
      <c r="P37" s="103">
        <v>12</v>
      </c>
      <c r="Q37" s="103">
        <v>9</v>
      </c>
      <c r="R37" s="103">
        <v>25</v>
      </c>
      <c r="S37" s="103">
        <v>29</v>
      </c>
      <c r="T37" s="103">
        <v>23</v>
      </c>
      <c r="U37" s="103">
        <v>28</v>
      </c>
      <c r="V37" s="103">
        <v>37</v>
      </c>
      <c r="W37" s="103">
        <v>1</v>
      </c>
      <c r="X37" s="180" t="s">
        <v>262</v>
      </c>
    </row>
    <row r="38" spans="1:24">
      <c r="A38" s="85" t="s">
        <v>263</v>
      </c>
      <c r="B38" s="177">
        <f t="shared" si="9"/>
        <v>595</v>
      </c>
      <c r="C38" s="103">
        <v>18</v>
      </c>
      <c r="D38" s="103">
        <v>14</v>
      </c>
      <c r="E38" s="103">
        <v>26</v>
      </c>
      <c r="F38" s="103">
        <v>1</v>
      </c>
      <c r="G38" s="103">
        <v>166</v>
      </c>
      <c r="H38" s="103">
        <v>80</v>
      </c>
      <c r="I38" s="181" t="s">
        <v>180</v>
      </c>
      <c r="J38" s="103">
        <v>2</v>
      </c>
      <c r="K38" s="103">
        <v>51</v>
      </c>
      <c r="L38" s="103">
        <v>65</v>
      </c>
      <c r="M38" s="103">
        <v>4</v>
      </c>
      <c r="N38" s="103">
        <v>6</v>
      </c>
      <c r="O38" s="103">
        <v>13</v>
      </c>
      <c r="P38" s="103">
        <v>18</v>
      </c>
      <c r="Q38" s="103">
        <v>4</v>
      </c>
      <c r="R38" s="103">
        <v>28</v>
      </c>
      <c r="S38" s="103">
        <v>21</v>
      </c>
      <c r="T38" s="103">
        <v>23</v>
      </c>
      <c r="U38" s="103">
        <v>39</v>
      </c>
      <c r="V38" s="103">
        <v>30</v>
      </c>
      <c r="W38" s="181" t="s">
        <v>180</v>
      </c>
      <c r="X38" s="180" t="s">
        <v>263</v>
      </c>
    </row>
    <row r="39" spans="1:24">
      <c r="A39" s="85" t="s">
        <v>264</v>
      </c>
      <c r="B39" s="177">
        <f t="shared" si="9"/>
        <v>623</v>
      </c>
      <c r="C39" s="103">
        <v>21</v>
      </c>
      <c r="D39" s="103">
        <v>11</v>
      </c>
      <c r="E39" s="103">
        <v>24</v>
      </c>
      <c r="F39" s="103">
        <v>1</v>
      </c>
      <c r="G39" s="103">
        <v>216</v>
      </c>
      <c r="H39" s="103">
        <v>84</v>
      </c>
      <c r="I39" s="103">
        <v>4</v>
      </c>
      <c r="J39" s="181" t="s">
        <v>180</v>
      </c>
      <c r="K39" s="103">
        <v>51</v>
      </c>
      <c r="L39" s="103">
        <v>49</v>
      </c>
      <c r="M39" s="103">
        <v>6</v>
      </c>
      <c r="N39" s="103">
        <v>13</v>
      </c>
      <c r="O39" s="103">
        <v>15</v>
      </c>
      <c r="P39" s="103">
        <v>12</v>
      </c>
      <c r="Q39" s="103">
        <v>10</v>
      </c>
      <c r="R39" s="103">
        <v>19</v>
      </c>
      <c r="S39" s="103">
        <v>27</v>
      </c>
      <c r="T39" s="103">
        <v>23</v>
      </c>
      <c r="U39" s="103">
        <v>23</v>
      </c>
      <c r="V39" s="103">
        <v>25</v>
      </c>
      <c r="W39" s="181" t="s">
        <v>180</v>
      </c>
      <c r="X39" s="180" t="s">
        <v>264</v>
      </c>
    </row>
    <row r="40" spans="1:24">
      <c r="A40" s="85" t="s">
        <v>265</v>
      </c>
      <c r="B40" s="177">
        <f t="shared" si="9"/>
        <v>663</v>
      </c>
      <c r="C40" s="103">
        <v>50</v>
      </c>
      <c r="D40" s="103">
        <v>42</v>
      </c>
      <c r="E40" s="103">
        <v>48</v>
      </c>
      <c r="F40" s="103">
        <v>1</v>
      </c>
      <c r="G40" s="103">
        <v>277</v>
      </c>
      <c r="H40" s="103">
        <v>54</v>
      </c>
      <c r="I40" s="103">
        <v>1</v>
      </c>
      <c r="J40" s="103">
        <v>4</v>
      </c>
      <c r="K40" s="103">
        <v>50</v>
      </c>
      <c r="L40" s="103">
        <v>48</v>
      </c>
      <c r="M40" s="103">
        <v>4</v>
      </c>
      <c r="N40" s="103">
        <v>4</v>
      </c>
      <c r="O40" s="103">
        <v>16</v>
      </c>
      <c r="P40" s="103">
        <v>8</v>
      </c>
      <c r="Q40" s="103">
        <v>8</v>
      </c>
      <c r="R40" s="103">
        <v>10</v>
      </c>
      <c r="S40" s="103">
        <v>17</v>
      </c>
      <c r="T40" s="103">
        <v>6</v>
      </c>
      <c r="U40" s="103">
        <v>38</v>
      </c>
      <c r="V40" s="103">
        <v>17</v>
      </c>
      <c r="W40" s="103">
        <v>2</v>
      </c>
      <c r="X40" s="180" t="s">
        <v>265</v>
      </c>
    </row>
    <row r="41" spans="1:24" ht="6" customHeight="1">
      <c r="A41" s="85"/>
      <c r="B41" s="177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80"/>
    </row>
    <row r="42" spans="1:24">
      <c r="A42" s="85" t="s">
        <v>266</v>
      </c>
      <c r="B42" s="177">
        <f t="shared" ref="B42:B46" si="10">SUM(C42:W42)-IF(D42="-",0,D42)</f>
        <v>552</v>
      </c>
      <c r="C42" s="103">
        <v>58</v>
      </c>
      <c r="D42" s="103">
        <v>52</v>
      </c>
      <c r="E42" s="103">
        <v>71</v>
      </c>
      <c r="F42" s="103">
        <v>3</v>
      </c>
      <c r="G42" s="103">
        <v>215</v>
      </c>
      <c r="H42" s="103">
        <v>42</v>
      </c>
      <c r="I42" s="103">
        <v>2</v>
      </c>
      <c r="J42" s="103">
        <v>2</v>
      </c>
      <c r="K42" s="103">
        <v>18</v>
      </c>
      <c r="L42" s="103">
        <v>29</v>
      </c>
      <c r="M42" s="103">
        <v>1</v>
      </c>
      <c r="N42" s="103">
        <v>1</v>
      </c>
      <c r="O42" s="103">
        <v>11</v>
      </c>
      <c r="P42" s="103">
        <v>7</v>
      </c>
      <c r="Q42" s="103">
        <v>4</v>
      </c>
      <c r="R42" s="103">
        <v>4</v>
      </c>
      <c r="S42" s="103">
        <v>17</v>
      </c>
      <c r="T42" s="103">
        <v>12</v>
      </c>
      <c r="U42" s="103">
        <v>36</v>
      </c>
      <c r="V42" s="103">
        <v>15</v>
      </c>
      <c r="W42" s="103">
        <v>4</v>
      </c>
      <c r="X42" s="180" t="s">
        <v>266</v>
      </c>
    </row>
    <row r="43" spans="1:24">
      <c r="A43" s="85" t="s">
        <v>267</v>
      </c>
      <c r="B43" s="177">
        <f t="shared" si="10"/>
        <v>262</v>
      </c>
      <c r="C43" s="103">
        <v>50</v>
      </c>
      <c r="D43" s="103">
        <v>47</v>
      </c>
      <c r="E43" s="103">
        <v>24</v>
      </c>
      <c r="F43" s="103">
        <v>2</v>
      </c>
      <c r="G43" s="103">
        <v>83</v>
      </c>
      <c r="H43" s="103">
        <v>11</v>
      </c>
      <c r="I43" s="181" t="s">
        <v>180</v>
      </c>
      <c r="J43" s="181" t="s">
        <v>180</v>
      </c>
      <c r="K43" s="103">
        <v>3</v>
      </c>
      <c r="L43" s="103">
        <v>28</v>
      </c>
      <c r="M43" s="181" t="s">
        <v>180</v>
      </c>
      <c r="N43" s="181" t="s">
        <v>180</v>
      </c>
      <c r="O43" s="103">
        <v>5</v>
      </c>
      <c r="P43" s="103">
        <v>3</v>
      </c>
      <c r="Q43" s="103">
        <v>5</v>
      </c>
      <c r="R43" s="103">
        <v>4</v>
      </c>
      <c r="S43" s="103">
        <v>8</v>
      </c>
      <c r="T43" s="103">
        <v>3</v>
      </c>
      <c r="U43" s="103">
        <v>27</v>
      </c>
      <c r="V43" s="103">
        <v>5</v>
      </c>
      <c r="W43" s="103">
        <v>1</v>
      </c>
      <c r="X43" s="180" t="s">
        <v>267</v>
      </c>
    </row>
    <row r="44" spans="1:24">
      <c r="A44" s="85" t="s">
        <v>268</v>
      </c>
      <c r="B44" s="177">
        <f t="shared" si="10"/>
        <v>131</v>
      </c>
      <c r="C44" s="103">
        <v>50</v>
      </c>
      <c r="D44" s="103">
        <v>48</v>
      </c>
      <c r="E44" s="103">
        <v>22</v>
      </c>
      <c r="F44" s="181" t="s">
        <v>180</v>
      </c>
      <c r="G44" s="103">
        <v>18</v>
      </c>
      <c r="H44" s="103">
        <v>7</v>
      </c>
      <c r="I44" s="181" t="s">
        <v>180</v>
      </c>
      <c r="J44" s="181" t="s">
        <v>180</v>
      </c>
      <c r="K44" s="103">
        <v>1</v>
      </c>
      <c r="L44" s="103">
        <v>14</v>
      </c>
      <c r="M44" s="181" t="s">
        <v>180</v>
      </c>
      <c r="N44" s="103">
        <v>1</v>
      </c>
      <c r="O44" s="181" t="s">
        <v>180</v>
      </c>
      <c r="P44" s="103">
        <v>4</v>
      </c>
      <c r="Q44" s="181" t="s">
        <v>180</v>
      </c>
      <c r="R44" s="103">
        <v>1</v>
      </c>
      <c r="S44" s="103">
        <v>2</v>
      </c>
      <c r="T44" s="181" t="s">
        <v>180</v>
      </c>
      <c r="U44" s="103">
        <v>10</v>
      </c>
      <c r="V44" s="181" t="s">
        <v>180</v>
      </c>
      <c r="W44" s="103">
        <v>1</v>
      </c>
      <c r="X44" s="180" t="s">
        <v>268</v>
      </c>
    </row>
    <row r="45" spans="1:24">
      <c r="A45" s="85" t="s">
        <v>269</v>
      </c>
      <c r="B45" s="177">
        <f t="shared" si="10"/>
        <v>58</v>
      </c>
      <c r="C45" s="103">
        <v>28</v>
      </c>
      <c r="D45" s="103">
        <v>26</v>
      </c>
      <c r="E45" s="103">
        <v>8</v>
      </c>
      <c r="F45" s="181" t="s">
        <v>180</v>
      </c>
      <c r="G45" s="103">
        <v>7</v>
      </c>
      <c r="H45" s="103">
        <v>2</v>
      </c>
      <c r="I45" s="181" t="s">
        <v>180</v>
      </c>
      <c r="J45" s="181" t="s">
        <v>180</v>
      </c>
      <c r="K45" s="181" t="s">
        <v>180</v>
      </c>
      <c r="L45" s="103">
        <v>2</v>
      </c>
      <c r="M45" s="181" t="s">
        <v>180</v>
      </c>
      <c r="N45" s="103">
        <v>1</v>
      </c>
      <c r="O45" s="103">
        <v>1</v>
      </c>
      <c r="P45" s="103">
        <v>1</v>
      </c>
      <c r="Q45" s="181" t="s">
        <v>180</v>
      </c>
      <c r="R45" s="103">
        <v>2</v>
      </c>
      <c r="S45" s="181" t="s">
        <v>180</v>
      </c>
      <c r="T45" s="181" t="s">
        <v>180</v>
      </c>
      <c r="U45" s="103">
        <v>4</v>
      </c>
      <c r="V45" s="181" t="s">
        <v>180</v>
      </c>
      <c r="W45" s="103">
        <v>2</v>
      </c>
      <c r="X45" s="180" t="s">
        <v>269</v>
      </c>
    </row>
    <row r="46" spans="1:24">
      <c r="A46" s="85" t="s">
        <v>255</v>
      </c>
      <c r="B46" s="177">
        <f t="shared" si="10"/>
        <v>27</v>
      </c>
      <c r="C46" s="103">
        <v>18</v>
      </c>
      <c r="D46" s="103">
        <v>18</v>
      </c>
      <c r="E46" s="103">
        <v>2</v>
      </c>
      <c r="F46" s="103">
        <v>1</v>
      </c>
      <c r="G46" s="181" t="s">
        <v>180</v>
      </c>
      <c r="H46" s="103">
        <v>1</v>
      </c>
      <c r="I46" s="181" t="s">
        <v>180</v>
      </c>
      <c r="J46" s="181" t="s">
        <v>180</v>
      </c>
      <c r="K46" s="181" t="s">
        <v>180</v>
      </c>
      <c r="L46" s="103">
        <v>3</v>
      </c>
      <c r="M46" s="181" t="s">
        <v>180</v>
      </c>
      <c r="N46" s="181" t="s">
        <v>180</v>
      </c>
      <c r="O46" s="181" t="s">
        <v>180</v>
      </c>
      <c r="P46" s="181" t="s">
        <v>180</v>
      </c>
      <c r="Q46" s="181" t="s">
        <v>180</v>
      </c>
      <c r="R46" s="181" t="s">
        <v>180</v>
      </c>
      <c r="S46" s="181" t="s">
        <v>180</v>
      </c>
      <c r="T46" s="181" t="s">
        <v>180</v>
      </c>
      <c r="U46" s="103">
        <v>2</v>
      </c>
      <c r="V46" s="181" t="s">
        <v>180</v>
      </c>
      <c r="W46" s="181" t="s">
        <v>180</v>
      </c>
      <c r="X46" s="180" t="s">
        <v>255</v>
      </c>
    </row>
    <row r="47" spans="1:24" ht="4.5" customHeight="1">
      <c r="A47" s="182"/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6"/>
    </row>
    <row r="48" spans="1:24" ht="3.75" customHeight="1">
      <c r="A48" s="85"/>
      <c r="B48" s="177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80"/>
    </row>
    <row r="49" spans="1:24">
      <c r="A49" s="158" t="s">
        <v>123</v>
      </c>
      <c r="B49" s="177">
        <f>SUM(B50:B66)</f>
        <v>4036</v>
      </c>
      <c r="C49" s="103">
        <f>SUM(C50:C66)</f>
        <v>287</v>
      </c>
      <c r="D49" s="103">
        <f>SUM(D50:D66)</f>
        <v>278</v>
      </c>
      <c r="E49" s="103">
        <f t="shared" ref="E49:W49" si="11">SUM(E50:E66)</f>
        <v>123</v>
      </c>
      <c r="F49" s="103">
        <f t="shared" si="11"/>
        <v>4</v>
      </c>
      <c r="G49" s="103">
        <f t="shared" si="11"/>
        <v>192</v>
      </c>
      <c r="H49" s="103">
        <f t="shared" si="11"/>
        <v>693</v>
      </c>
      <c r="I49" s="103">
        <f t="shared" si="11"/>
        <v>0</v>
      </c>
      <c r="J49" s="103">
        <f t="shared" si="11"/>
        <v>19</v>
      </c>
      <c r="K49" s="103">
        <f t="shared" si="11"/>
        <v>31</v>
      </c>
      <c r="L49" s="103">
        <f t="shared" si="11"/>
        <v>615</v>
      </c>
      <c r="M49" s="103">
        <f t="shared" si="11"/>
        <v>78</v>
      </c>
      <c r="N49" s="103">
        <f t="shared" si="11"/>
        <v>22</v>
      </c>
      <c r="O49" s="103">
        <f t="shared" si="11"/>
        <v>62</v>
      </c>
      <c r="P49" s="103">
        <f t="shared" si="11"/>
        <v>308</v>
      </c>
      <c r="Q49" s="103">
        <f t="shared" si="11"/>
        <v>155</v>
      </c>
      <c r="R49" s="103">
        <f t="shared" si="11"/>
        <v>215</v>
      </c>
      <c r="S49" s="103">
        <f t="shared" si="11"/>
        <v>888</v>
      </c>
      <c r="T49" s="103">
        <f t="shared" si="11"/>
        <v>53</v>
      </c>
      <c r="U49" s="103">
        <f t="shared" si="11"/>
        <v>166</v>
      </c>
      <c r="V49" s="103">
        <f t="shared" si="11"/>
        <v>119</v>
      </c>
      <c r="W49" s="103">
        <f t="shared" si="11"/>
        <v>6</v>
      </c>
      <c r="X49" s="89" t="s">
        <v>123</v>
      </c>
    </row>
    <row r="50" spans="1:24">
      <c r="A50" s="85" t="s">
        <v>256</v>
      </c>
      <c r="B50" s="177">
        <f>SUM(C50:W50)-IF(D50="-",0,D50)</f>
        <v>19</v>
      </c>
      <c r="C50" s="181" t="s">
        <v>180</v>
      </c>
      <c r="D50" s="181" t="s">
        <v>180</v>
      </c>
      <c r="E50" s="181" t="s">
        <v>180</v>
      </c>
      <c r="F50" s="181" t="s">
        <v>180</v>
      </c>
      <c r="G50" s="181" t="s">
        <v>180</v>
      </c>
      <c r="H50" s="103">
        <v>5</v>
      </c>
      <c r="I50" s="181" t="s">
        <v>180</v>
      </c>
      <c r="J50" s="181" t="s">
        <v>180</v>
      </c>
      <c r="K50" s="181" t="s">
        <v>180</v>
      </c>
      <c r="L50" s="103">
        <v>3</v>
      </c>
      <c r="M50" s="103">
        <v>1</v>
      </c>
      <c r="N50" s="181" t="s">
        <v>180</v>
      </c>
      <c r="O50" s="181" t="s">
        <v>180</v>
      </c>
      <c r="P50" s="103">
        <v>3</v>
      </c>
      <c r="Q50" s="181" t="s">
        <v>180</v>
      </c>
      <c r="R50" s="181" t="s">
        <v>180</v>
      </c>
      <c r="S50" s="103">
        <v>3</v>
      </c>
      <c r="T50" s="103">
        <v>3</v>
      </c>
      <c r="U50" s="181" t="s">
        <v>180</v>
      </c>
      <c r="V50" s="103">
        <v>1</v>
      </c>
      <c r="W50" s="181" t="s">
        <v>180</v>
      </c>
      <c r="X50" s="180" t="s">
        <v>256</v>
      </c>
    </row>
    <row r="51" spans="1:24">
      <c r="A51" s="85" t="s">
        <v>257</v>
      </c>
      <c r="B51" s="177">
        <f>SUM(C51:W51)-IF(D51="-",0,D51)</f>
        <v>168</v>
      </c>
      <c r="C51" s="103">
        <v>2</v>
      </c>
      <c r="D51" s="103">
        <v>1</v>
      </c>
      <c r="E51" s="103">
        <v>1</v>
      </c>
      <c r="F51" s="181" t="s">
        <v>180</v>
      </c>
      <c r="G51" s="103">
        <v>1</v>
      </c>
      <c r="H51" s="103">
        <v>41</v>
      </c>
      <c r="I51" s="181" t="s">
        <v>180</v>
      </c>
      <c r="J51" s="103">
        <v>2</v>
      </c>
      <c r="K51" s="181" t="s">
        <v>180</v>
      </c>
      <c r="L51" s="103">
        <v>23</v>
      </c>
      <c r="M51" s="103">
        <v>6</v>
      </c>
      <c r="N51" s="181" t="s">
        <v>180</v>
      </c>
      <c r="O51" s="103">
        <v>1</v>
      </c>
      <c r="P51" s="103">
        <v>16</v>
      </c>
      <c r="Q51" s="103">
        <v>6</v>
      </c>
      <c r="R51" s="103">
        <v>10</v>
      </c>
      <c r="S51" s="103">
        <v>33</v>
      </c>
      <c r="T51" s="103">
        <v>1</v>
      </c>
      <c r="U51" s="103">
        <v>9</v>
      </c>
      <c r="V51" s="103">
        <v>15</v>
      </c>
      <c r="W51" s="103">
        <v>1</v>
      </c>
      <c r="X51" s="180" t="s">
        <v>257</v>
      </c>
    </row>
    <row r="52" spans="1:24">
      <c r="A52" s="85" t="s">
        <v>258</v>
      </c>
      <c r="B52" s="177">
        <f>SUM(C52:W52)-IF(D52="-",0,D52)</f>
        <v>236</v>
      </c>
      <c r="C52" s="103">
        <v>4</v>
      </c>
      <c r="D52" s="103">
        <v>3</v>
      </c>
      <c r="E52" s="103">
        <v>2</v>
      </c>
      <c r="F52" s="181" t="s">
        <v>180</v>
      </c>
      <c r="G52" s="103">
        <v>9</v>
      </c>
      <c r="H52" s="103">
        <v>43</v>
      </c>
      <c r="I52" s="181" t="s">
        <v>180</v>
      </c>
      <c r="J52" s="103">
        <v>2</v>
      </c>
      <c r="K52" s="103">
        <v>2</v>
      </c>
      <c r="L52" s="103">
        <v>37</v>
      </c>
      <c r="M52" s="103">
        <v>4</v>
      </c>
      <c r="N52" s="103">
        <v>2</v>
      </c>
      <c r="O52" s="103">
        <v>3</v>
      </c>
      <c r="P52" s="103">
        <v>15</v>
      </c>
      <c r="Q52" s="103">
        <v>3</v>
      </c>
      <c r="R52" s="103">
        <v>20</v>
      </c>
      <c r="S52" s="103">
        <v>57</v>
      </c>
      <c r="T52" s="103">
        <v>4</v>
      </c>
      <c r="U52" s="103">
        <v>8</v>
      </c>
      <c r="V52" s="103">
        <v>21</v>
      </c>
      <c r="W52" s="181" t="s">
        <v>180</v>
      </c>
      <c r="X52" s="180" t="s">
        <v>258</v>
      </c>
    </row>
    <row r="53" spans="1:24">
      <c r="A53" s="85" t="s">
        <v>259</v>
      </c>
      <c r="B53" s="177">
        <f>SUM(C53:W53)-IF(D53="-",0,D53)</f>
        <v>330</v>
      </c>
      <c r="C53" s="103">
        <v>5</v>
      </c>
      <c r="D53" s="103">
        <v>3</v>
      </c>
      <c r="E53" s="103">
        <v>3</v>
      </c>
      <c r="F53" s="181" t="s">
        <v>180</v>
      </c>
      <c r="G53" s="103">
        <v>25</v>
      </c>
      <c r="H53" s="103">
        <v>56</v>
      </c>
      <c r="I53" s="181" t="s">
        <v>180</v>
      </c>
      <c r="J53" s="103">
        <v>1</v>
      </c>
      <c r="K53" s="103">
        <v>5</v>
      </c>
      <c r="L53" s="103">
        <v>58</v>
      </c>
      <c r="M53" s="103">
        <v>4</v>
      </c>
      <c r="N53" s="103">
        <v>2</v>
      </c>
      <c r="O53" s="103">
        <v>1</v>
      </c>
      <c r="P53" s="103">
        <v>22</v>
      </c>
      <c r="Q53" s="103">
        <v>14</v>
      </c>
      <c r="R53" s="103">
        <v>16</v>
      </c>
      <c r="S53" s="103">
        <v>92</v>
      </c>
      <c r="T53" s="103">
        <v>1</v>
      </c>
      <c r="U53" s="103">
        <v>11</v>
      </c>
      <c r="V53" s="103">
        <v>14</v>
      </c>
      <c r="W53" s="181" t="s">
        <v>180</v>
      </c>
      <c r="X53" s="180" t="s">
        <v>259</v>
      </c>
    </row>
    <row r="54" spans="1:24">
      <c r="A54" s="85" t="s">
        <v>260</v>
      </c>
      <c r="B54" s="177">
        <f>SUM(C54:W54)-IF(D54="-",0,D54)</f>
        <v>348</v>
      </c>
      <c r="C54" s="103">
        <v>3</v>
      </c>
      <c r="D54" s="103">
        <v>3</v>
      </c>
      <c r="E54" s="103">
        <v>4</v>
      </c>
      <c r="F54" s="103">
        <v>1</v>
      </c>
      <c r="G54" s="103">
        <v>21</v>
      </c>
      <c r="H54" s="103">
        <v>50</v>
      </c>
      <c r="I54" s="181" t="s">
        <v>180</v>
      </c>
      <c r="J54" s="103">
        <v>4</v>
      </c>
      <c r="K54" s="103">
        <v>1</v>
      </c>
      <c r="L54" s="103">
        <v>59</v>
      </c>
      <c r="M54" s="103">
        <v>10</v>
      </c>
      <c r="N54" s="103">
        <v>1</v>
      </c>
      <c r="O54" s="103">
        <v>6</v>
      </c>
      <c r="P54" s="103">
        <v>22</v>
      </c>
      <c r="Q54" s="103">
        <v>17</v>
      </c>
      <c r="R54" s="103">
        <v>13</v>
      </c>
      <c r="S54" s="103">
        <v>97</v>
      </c>
      <c r="T54" s="103">
        <v>6</v>
      </c>
      <c r="U54" s="103">
        <v>12</v>
      </c>
      <c r="V54" s="103">
        <v>18</v>
      </c>
      <c r="W54" s="103">
        <v>3</v>
      </c>
      <c r="X54" s="180" t="s">
        <v>260</v>
      </c>
    </row>
    <row r="55" spans="1:24" ht="5.25" customHeight="1">
      <c r="A55" s="85"/>
      <c r="B55" s="177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80"/>
    </row>
    <row r="56" spans="1:24">
      <c r="A56" s="85" t="s">
        <v>261</v>
      </c>
      <c r="B56" s="177">
        <f t="shared" ref="B56:B60" si="12">SUM(C56:W56)-IF(D56="-",0,D56)</f>
        <v>466</v>
      </c>
      <c r="C56" s="103">
        <v>14</v>
      </c>
      <c r="D56" s="103">
        <v>11</v>
      </c>
      <c r="E56" s="103">
        <v>4</v>
      </c>
      <c r="F56" s="181" t="s">
        <v>180</v>
      </c>
      <c r="G56" s="103">
        <v>27</v>
      </c>
      <c r="H56" s="103">
        <v>65</v>
      </c>
      <c r="I56" s="181" t="s">
        <v>180</v>
      </c>
      <c r="J56" s="103">
        <v>3</v>
      </c>
      <c r="K56" s="103">
        <v>7</v>
      </c>
      <c r="L56" s="103">
        <v>78</v>
      </c>
      <c r="M56" s="103">
        <v>16</v>
      </c>
      <c r="N56" s="103">
        <v>10</v>
      </c>
      <c r="O56" s="103">
        <v>14</v>
      </c>
      <c r="P56" s="103">
        <v>30</v>
      </c>
      <c r="Q56" s="103">
        <v>15</v>
      </c>
      <c r="R56" s="103">
        <v>24</v>
      </c>
      <c r="S56" s="103">
        <v>113</v>
      </c>
      <c r="T56" s="103">
        <v>11</v>
      </c>
      <c r="U56" s="103">
        <v>20</v>
      </c>
      <c r="V56" s="103">
        <v>15</v>
      </c>
      <c r="W56" s="181" t="s">
        <v>180</v>
      </c>
      <c r="X56" s="180" t="s">
        <v>261</v>
      </c>
    </row>
    <row r="57" spans="1:24">
      <c r="A57" s="85" t="s">
        <v>262</v>
      </c>
      <c r="B57" s="177">
        <f t="shared" si="12"/>
        <v>511</v>
      </c>
      <c r="C57" s="103">
        <v>14</v>
      </c>
      <c r="D57" s="103">
        <v>14</v>
      </c>
      <c r="E57" s="103">
        <v>12</v>
      </c>
      <c r="F57" s="181" t="s">
        <v>180</v>
      </c>
      <c r="G57" s="103">
        <v>20</v>
      </c>
      <c r="H57" s="103">
        <v>72</v>
      </c>
      <c r="I57" s="181" t="s">
        <v>180</v>
      </c>
      <c r="J57" s="103">
        <v>5</v>
      </c>
      <c r="K57" s="103">
        <v>7</v>
      </c>
      <c r="L57" s="103">
        <v>99</v>
      </c>
      <c r="M57" s="103">
        <v>14</v>
      </c>
      <c r="N57" s="103">
        <v>1</v>
      </c>
      <c r="O57" s="103">
        <v>12</v>
      </c>
      <c r="P57" s="103">
        <v>30</v>
      </c>
      <c r="Q57" s="103">
        <v>16</v>
      </c>
      <c r="R57" s="103">
        <v>44</v>
      </c>
      <c r="S57" s="103">
        <v>126</v>
      </c>
      <c r="T57" s="103">
        <v>9</v>
      </c>
      <c r="U57" s="103">
        <v>14</v>
      </c>
      <c r="V57" s="103">
        <v>16</v>
      </c>
      <c r="W57" s="181" t="s">
        <v>180</v>
      </c>
      <c r="X57" s="180" t="s">
        <v>262</v>
      </c>
    </row>
    <row r="58" spans="1:24">
      <c r="A58" s="85" t="s">
        <v>263</v>
      </c>
      <c r="B58" s="177">
        <f t="shared" si="12"/>
        <v>505</v>
      </c>
      <c r="C58" s="103">
        <v>17</v>
      </c>
      <c r="D58" s="103">
        <v>17</v>
      </c>
      <c r="E58" s="103">
        <v>13</v>
      </c>
      <c r="F58" s="181" t="s">
        <v>180</v>
      </c>
      <c r="G58" s="103">
        <v>19</v>
      </c>
      <c r="H58" s="103">
        <v>97</v>
      </c>
      <c r="I58" s="181" t="s">
        <v>180</v>
      </c>
      <c r="J58" s="103">
        <v>1</v>
      </c>
      <c r="K58" s="103">
        <v>4</v>
      </c>
      <c r="L58" s="103">
        <v>79</v>
      </c>
      <c r="M58" s="103">
        <v>10</v>
      </c>
      <c r="N58" s="103">
        <v>4</v>
      </c>
      <c r="O58" s="103">
        <v>6</v>
      </c>
      <c r="P58" s="103">
        <v>38</v>
      </c>
      <c r="Q58" s="103">
        <v>16</v>
      </c>
      <c r="R58" s="103">
        <v>36</v>
      </c>
      <c r="S58" s="103">
        <v>127</v>
      </c>
      <c r="T58" s="103">
        <v>8</v>
      </c>
      <c r="U58" s="103">
        <v>27</v>
      </c>
      <c r="V58" s="103">
        <v>3</v>
      </c>
      <c r="W58" s="181" t="s">
        <v>180</v>
      </c>
      <c r="X58" s="180" t="s">
        <v>263</v>
      </c>
    </row>
    <row r="59" spans="1:24">
      <c r="A59" s="85" t="s">
        <v>264</v>
      </c>
      <c r="B59" s="177">
        <f t="shared" si="12"/>
        <v>461</v>
      </c>
      <c r="C59" s="103">
        <v>34</v>
      </c>
      <c r="D59" s="103">
        <v>33</v>
      </c>
      <c r="E59" s="103">
        <v>23</v>
      </c>
      <c r="F59" s="103">
        <v>1</v>
      </c>
      <c r="G59" s="103">
        <v>18</v>
      </c>
      <c r="H59" s="103">
        <v>99</v>
      </c>
      <c r="I59" s="181" t="s">
        <v>180</v>
      </c>
      <c r="J59" s="103">
        <v>1</v>
      </c>
      <c r="K59" s="103">
        <v>3</v>
      </c>
      <c r="L59" s="103">
        <v>52</v>
      </c>
      <c r="M59" s="103">
        <v>6</v>
      </c>
      <c r="N59" s="103">
        <v>1</v>
      </c>
      <c r="O59" s="103">
        <v>2</v>
      </c>
      <c r="P59" s="103">
        <v>39</v>
      </c>
      <c r="Q59" s="103">
        <v>12</v>
      </c>
      <c r="R59" s="103">
        <v>33</v>
      </c>
      <c r="S59" s="103">
        <v>106</v>
      </c>
      <c r="T59" s="103">
        <v>7</v>
      </c>
      <c r="U59" s="103">
        <v>16</v>
      </c>
      <c r="V59" s="103">
        <v>7</v>
      </c>
      <c r="W59" s="103">
        <v>1</v>
      </c>
      <c r="X59" s="180" t="s">
        <v>264</v>
      </c>
    </row>
    <row r="60" spans="1:24">
      <c r="A60" s="85" t="s">
        <v>265</v>
      </c>
      <c r="B60" s="177">
        <f t="shared" si="12"/>
        <v>441</v>
      </c>
      <c r="C60" s="103">
        <v>39</v>
      </c>
      <c r="D60" s="103">
        <v>39</v>
      </c>
      <c r="E60" s="103">
        <v>14</v>
      </c>
      <c r="F60" s="103">
        <v>1</v>
      </c>
      <c r="G60" s="103">
        <v>30</v>
      </c>
      <c r="H60" s="103">
        <v>101</v>
      </c>
      <c r="I60" s="181" t="s">
        <v>180</v>
      </c>
      <c r="J60" s="181" t="s">
        <v>180</v>
      </c>
      <c r="K60" s="103">
        <v>2</v>
      </c>
      <c r="L60" s="103">
        <v>62</v>
      </c>
      <c r="M60" s="103">
        <v>5</v>
      </c>
      <c r="N60" s="103">
        <v>1</v>
      </c>
      <c r="O60" s="103">
        <v>8</v>
      </c>
      <c r="P60" s="103">
        <v>44</v>
      </c>
      <c r="Q60" s="103">
        <v>26</v>
      </c>
      <c r="R60" s="103">
        <v>12</v>
      </c>
      <c r="S60" s="103">
        <v>80</v>
      </c>
      <c r="T60" s="181" t="s">
        <v>180</v>
      </c>
      <c r="U60" s="103">
        <v>11</v>
      </c>
      <c r="V60" s="103">
        <v>5</v>
      </c>
      <c r="W60" s="181" t="s">
        <v>180</v>
      </c>
      <c r="X60" s="180" t="s">
        <v>265</v>
      </c>
    </row>
    <row r="61" spans="1:24" ht="5.25" customHeight="1">
      <c r="A61" s="85"/>
      <c r="B61" s="177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80"/>
    </row>
    <row r="62" spans="1:24">
      <c r="A62" s="85" t="s">
        <v>266</v>
      </c>
      <c r="B62" s="177">
        <f t="shared" ref="B62:B66" si="13">SUM(C62:W62)-IF(D62="-",0,D62)</f>
        <v>276</v>
      </c>
      <c r="C62" s="103">
        <v>36</v>
      </c>
      <c r="D62" s="103">
        <v>35</v>
      </c>
      <c r="E62" s="103">
        <v>19</v>
      </c>
      <c r="F62" s="181" t="s">
        <v>180</v>
      </c>
      <c r="G62" s="103">
        <v>16</v>
      </c>
      <c r="H62" s="103">
        <v>46</v>
      </c>
      <c r="I62" s="181" t="s">
        <v>180</v>
      </c>
      <c r="J62" s="181" t="s">
        <v>180</v>
      </c>
      <c r="K62" s="181" t="s">
        <v>180</v>
      </c>
      <c r="L62" s="103">
        <v>35</v>
      </c>
      <c r="M62" s="103">
        <v>2</v>
      </c>
      <c r="N62" s="181" t="s">
        <v>180</v>
      </c>
      <c r="O62" s="103">
        <v>8</v>
      </c>
      <c r="P62" s="103">
        <v>29</v>
      </c>
      <c r="Q62" s="103">
        <v>17</v>
      </c>
      <c r="R62" s="103">
        <v>4</v>
      </c>
      <c r="S62" s="103">
        <v>41</v>
      </c>
      <c r="T62" s="103">
        <v>1</v>
      </c>
      <c r="U62" s="103">
        <v>18</v>
      </c>
      <c r="V62" s="103">
        <v>3</v>
      </c>
      <c r="W62" s="103">
        <v>1</v>
      </c>
      <c r="X62" s="180" t="s">
        <v>266</v>
      </c>
    </row>
    <row r="63" spans="1:24">
      <c r="A63" s="85" t="s">
        <v>267</v>
      </c>
      <c r="B63" s="177">
        <f t="shared" si="13"/>
        <v>149</v>
      </c>
      <c r="C63" s="103">
        <v>50</v>
      </c>
      <c r="D63" s="103">
        <v>50</v>
      </c>
      <c r="E63" s="103">
        <v>12</v>
      </c>
      <c r="F63" s="103">
        <v>1</v>
      </c>
      <c r="G63" s="103">
        <v>5</v>
      </c>
      <c r="H63" s="103">
        <v>13</v>
      </c>
      <c r="I63" s="181" t="s">
        <v>180</v>
      </c>
      <c r="J63" s="181" t="s">
        <v>180</v>
      </c>
      <c r="K63" s="181" t="s">
        <v>180</v>
      </c>
      <c r="L63" s="103">
        <v>17</v>
      </c>
      <c r="M63" s="181" t="s">
        <v>180</v>
      </c>
      <c r="N63" s="181" t="s">
        <v>180</v>
      </c>
      <c r="O63" s="103">
        <v>1</v>
      </c>
      <c r="P63" s="103">
        <v>15</v>
      </c>
      <c r="Q63" s="103">
        <v>10</v>
      </c>
      <c r="R63" s="103">
        <v>1</v>
      </c>
      <c r="S63" s="103">
        <v>11</v>
      </c>
      <c r="T63" s="103">
        <v>1</v>
      </c>
      <c r="U63" s="103">
        <v>11</v>
      </c>
      <c r="V63" s="103">
        <v>1</v>
      </c>
      <c r="W63" s="181" t="s">
        <v>180</v>
      </c>
      <c r="X63" s="180" t="s">
        <v>267</v>
      </c>
    </row>
    <row r="64" spans="1:24">
      <c r="A64" s="85" t="s">
        <v>268</v>
      </c>
      <c r="B64" s="177">
        <f t="shared" si="13"/>
        <v>73</v>
      </c>
      <c r="C64" s="103">
        <v>36</v>
      </c>
      <c r="D64" s="103">
        <v>36</v>
      </c>
      <c r="E64" s="103">
        <v>7</v>
      </c>
      <c r="F64" s="181" t="s">
        <v>180</v>
      </c>
      <c r="G64" s="103">
        <v>1</v>
      </c>
      <c r="H64" s="103">
        <v>5</v>
      </c>
      <c r="I64" s="181" t="s">
        <v>180</v>
      </c>
      <c r="J64" s="181" t="s">
        <v>180</v>
      </c>
      <c r="K64" s="181" t="s">
        <v>180</v>
      </c>
      <c r="L64" s="103">
        <v>10</v>
      </c>
      <c r="M64" s="181" t="s">
        <v>180</v>
      </c>
      <c r="N64" s="181" t="s">
        <v>180</v>
      </c>
      <c r="O64" s="181" t="s">
        <v>180</v>
      </c>
      <c r="P64" s="103">
        <v>2</v>
      </c>
      <c r="Q64" s="103">
        <v>3</v>
      </c>
      <c r="R64" s="103">
        <v>1</v>
      </c>
      <c r="S64" s="103">
        <v>2</v>
      </c>
      <c r="T64" s="103">
        <v>1</v>
      </c>
      <c r="U64" s="103">
        <v>5</v>
      </c>
      <c r="V64" s="181" t="s">
        <v>180</v>
      </c>
      <c r="W64" s="181" t="s">
        <v>180</v>
      </c>
      <c r="X64" s="180" t="s">
        <v>268</v>
      </c>
    </row>
    <row r="65" spans="1:24">
      <c r="A65" s="85" t="s">
        <v>269</v>
      </c>
      <c r="B65" s="177">
        <f t="shared" si="13"/>
        <v>33</v>
      </c>
      <c r="C65" s="103">
        <v>20</v>
      </c>
      <c r="D65" s="103">
        <v>20</v>
      </c>
      <c r="E65" s="103">
        <v>6</v>
      </c>
      <c r="F65" s="181" t="s">
        <v>180</v>
      </c>
      <c r="G65" s="181" t="s">
        <v>180</v>
      </c>
      <c r="H65" s="181" t="s">
        <v>180</v>
      </c>
      <c r="I65" s="181" t="s">
        <v>180</v>
      </c>
      <c r="J65" s="181" t="s">
        <v>180</v>
      </c>
      <c r="K65" s="181" t="s">
        <v>180</v>
      </c>
      <c r="L65" s="181" t="s">
        <v>180</v>
      </c>
      <c r="M65" s="181" t="s">
        <v>180</v>
      </c>
      <c r="N65" s="181" t="s">
        <v>180</v>
      </c>
      <c r="O65" s="181" t="s">
        <v>180</v>
      </c>
      <c r="P65" s="103">
        <v>3</v>
      </c>
      <c r="Q65" s="181" t="s">
        <v>180</v>
      </c>
      <c r="R65" s="103">
        <v>1</v>
      </c>
      <c r="S65" s="181" t="s">
        <v>180</v>
      </c>
      <c r="T65" s="181" t="s">
        <v>180</v>
      </c>
      <c r="U65" s="103">
        <v>3</v>
      </c>
      <c r="V65" s="181" t="s">
        <v>180</v>
      </c>
      <c r="W65" s="181" t="s">
        <v>180</v>
      </c>
      <c r="X65" s="180" t="s">
        <v>269</v>
      </c>
    </row>
    <row r="66" spans="1:24">
      <c r="A66" s="88" t="s">
        <v>255</v>
      </c>
      <c r="B66" s="177">
        <f t="shared" si="13"/>
        <v>20</v>
      </c>
      <c r="C66" s="178">
        <v>13</v>
      </c>
      <c r="D66" s="178">
        <v>13</v>
      </c>
      <c r="E66" s="178">
        <v>3</v>
      </c>
      <c r="F66" s="188" t="s">
        <v>180</v>
      </c>
      <c r="G66" s="188" t="s">
        <v>180</v>
      </c>
      <c r="H66" s="188" t="s">
        <v>180</v>
      </c>
      <c r="I66" s="188" t="s">
        <v>180</v>
      </c>
      <c r="J66" s="188" t="s">
        <v>180</v>
      </c>
      <c r="K66" s="188" t="s">
        <v>180</v>
      </c>
      <c r="L66" s="178">
        <v>3</v>
      </c>
      <c r="M66" s="188" t="s">
        <v>180</v>
      </c>
      <c r="N66" s="188" t="s">
        <v>180</v>
      </c>
      <c r="O66" s="188" t="s">
        <v>180</v>
      </c>
      <c r="P66" s="188" t="s">
        <v>180</v>
      </c>
      <c r="Q66" s="188" t="s">
        <v>180</v>
      </c>
      <c r="R66" s="188" t="s">
        <v>180</v>
      </c>
      <c r="S66" s="188" t="s">
        <v>180</v>
      </c>
      <c r="T66" s="188" t="s">
        <v>180</v>
      </c>
      <c r="U66" s="178">
        <v>1</v>
      </c>
      <c r="V66" s="188" t="s">
        <v>180</v>
      </c>
      <c r="W66" s="188" t="s">
        <v>180</v>
      </c>
      <c r="X66" s="180" t="s">
        <v>255</v>
      </c>
    </row>
    <row r="67" spans="1:24" ht="6.75" customHeight="1" thickBot="1">
      <c r="A67" s="90"/>
      <c r="B67" s="189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91"/>
    </row>
    <row r="68" spans="1:24" ht="14.25" thickTop="1"/>
  </sheetData>
  <mergeCells count="4">
    <mergeCell ref="A5:A6"/>
    <mergeCell ref="B5:B6"/>
    <mergeCell ref="C5:W5"/>
    <mergeCell ref="X5:X6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view="pageBreakPreview" zoomScaleNormal="75" zoomScaleSheetLayoutView="100" workbookViewId="0"/>
  </sheetViews>
  <sheetFormatPr defaultRowHeight="13.5"/>
  <cols>
    <col min="1" max="1" width="3.125" customWidth="1"/>
    <col min="2" max="2" width="13" customWidth="1"/>
    <col min="3" max="3" width="2.375" customWidth="1"/>
    <col min="4" max="4" width="6.5" customWidth="1"/>
    <col min="5" max="5" width="8.125" customWidth="1"/>
    <col min="6" max="14" width="7.625" customWidth="1"/>
  </cols>
  <sheetData>
    <row r="1" spans="1:14" ht="15">
      <c r="A1" s="159" t="s">
        <v>270</v>
      </c>
      <c r="B1" s="85"/>
    </row>
    <row r="3" spans="1:14" ht="15">
      <c r="A3" s="191" t="s">
        <v>271</v>
      </c>
      <c r="C3" s="93"/>
      <c r="N3" s="131" t="s">
        <v>272</v>
      </c>
    </row>
    <row r="4" spans="1:14" ht="6.75" customHeight="1" thickBot="1">
      <c r="A4" s="192"/>
      <c r="B4" s="192"/>
      <c r="C4" s="192"/>
      <c r="D4" s="192"/>
      <c r="E4" s="192"/>
      <c r="F4" s="86"/>
      <c r="G4" s="86"/>
      <c r="H4" s="86"/>
      <c r="I4" s="86"/>
      <c r="J4" s="86"/>
      <c r="K4" s="86"/>
      <c r="L4" s="86"/>
      <c r="M4" s="192"/>
      <c r="N4" s="192"/>
    </row>
    <row r="5" spans="1:14" ht="15" customHeight="1" thickTop="1">
      <c r="A5" s="333" t="s">
        <v>273</v>
      </c>
      <c r="B5" s="333"/>
      <c r="C5" s="333"/>
      <c r="D5" s="333"/>
      <c r="E5" s="334"/>
      <c r="F5" s="337" t="s">
        <v>121</v>
      </c>
      <c r="G5" s="339" t="s">
        <v>274</v>
      </c>
      <c r="H5" s="339" t="s">
        <v>275</v>
      </c>
      <c r="I5" s="339" t="s">
        <v>276</v>
      </c>
      <c r="J5" s="325" t="s">
        <v>277</v>
      </c>
      <c r="K5" s="325" t="s">
        <v>278</v>
      </c>
      <c r="L5" s="327" t="s">
        <v>279</v>
      </c>
      <c r="M5" s="325" t="s">
        <v>280</v>
      </c>
      <c r="N5" s="329" t="s">
        <v>281</v>
      </c>
    </row>
    <row r="6" spans="1:14" ht="15" customHeight="1">
      <c r="A6" s="335"/>
      <c r="B6" s="335"/>
      <c r="C6" s="335"/>
      <c r="D6" s="335"/>
      <c r="E6" s="336"/>
      <c r="F6" s="338"/>
      <c r="G6" s="340"/>
      <c r="H6" s="340"/>
      <c r="I6" s="340"/>
      <c r="J6" s="326"/>
      <c r="K6" s="326"/>
      <c r="L6" s="328"/>
      <c r="M6" s="326"/>
      <c r="N6" s="330"/>
    </row>
    <row r="7" spans="1:14" ht="7.5" customHeight="1">
      <c r="A7" s="193"/>
      <c r="B7" s="193"/>
      <c r="C7" s="193"/>
      <c r="D7" s="193"/>
      <c r="E7" s="194"/>
      <c r="F7" s="195"/>
      <c r="G7" s="196"/>
      <c r="H7" s="196"/>
      <c r="I7" s="193"/>
      <c r="J7" s="193"/>
      <c r="K7" s="197"/>
      <c r="L7" s="198"/>
      <c r="M7" s="196"/>
      <c r="N7" s="196"/>
    </row>
    <row r="8" spans="1:14" ht="18" customHeight="1">
      <c r="A8" s="193"/>
      <c r="B8" s="331" t="s">
        <v>121</v>
      </c>
      <c r="C8" s="331"/>
      <c r="D8" s="331"/>
      <c r="E8" s="332"/>
      <c r="F8" s="199">
        <f t="shared" ref="F8:N8" si="0">SUM(F11:F22)</f>
        <v>9697</v>
      </c>
      <c r="G8" s="200">
        <f t="shared" si="0"/>
        <v>849</v>
      </c>
      <c r="H8" s="200">
        <f t="shared" si="0"/>
        <v>987</v>
      </c>
      <c r="I8" s="200">
        <f t="shared" si="0"/>
        <v>987</v>
      </c>
      <c r="J8" s="200">
        <f t="shared" si="0"/>
        <v>654</v>
      </c>
      <c r="K8" s="200">
        <f t="shared" si="0"/>
        <v>2070</v>
      </c>
      <c r="L8" s="200">
        <f t="shared" si="0"/>
        <v>1610</v>
      </c>
      <c r="M8" s="200">
        <f t="shared" si="0"/>
        <v>1046</v>
      </c>
      <c r="N8" s="200">
        <f t="shared" si="0"/>
        <v>1494</v>
      </c>
    </row>
    <row r="9" spans="1:14" ht="7.5" customHeight="1">
      <c r="A9" s="201"/>
      <c r="B9" s="201"/>
      <c r="C9" s="201"/>
      <c r="D9" s="201"/>
      <c r="E9" s="202"/>
      <c r="F9" s="203"/>
      <c r="G9" s="204"/>
      <c r="H9" s="204"/>
      <c r="I9" s="201"/>
      <c r="J9" s="201"/>
      <c r="K9" s="205"/>
      <c r="L9" s="206"/>
      <c r="M9" s="204"/>
      <c r="N9" s="204"/>
    </row>
    <row r="10" spans="1:14" ht="7.5" customHeight="1">
      <c r="A10" s="193"/>
      <c r="B10" s="207"/>
      <c r="C10" s="208"/>
      <c r="D10" s="208"/>
      <c r="E10" s="209"/>
      <c r="F10" s="195"/>
      <c r="G10" s="196"/>
      <c r="H10" s="196"/>
      <c r="I10" s="193"/>
      <c r="J10" s="193"/>
      <c r="K10" s="197"/>
      <c r="L10" s="198"/>
      <c r="M10" s="196"/>
      <c r="N10" s="196"/>
    </row>
    <row r="11" spans="1:14" ht="18" customHeight="1">
      <c r="A11" s="312" t="s">
        <v>282</v>
      </c>
      <c r="B11" s="316" t="s">
        <v>283</v>
      </c>
      <c r="C11" s="317"/>
      <c r="D11" s="317"/>
      <c r="E11" s="318"/>
      <c r="F11" s="210">
        <f t="shared" ref="F11:F22" si="1">SUM(G11:N11)</f>
        <v>217</v>
      </c>
      <c r="G11" s="210">
        <v>22</v>
      </c>
      <c r="H11" s="210">
        <v>18</v>
      </c>
      <c r="I11" s="211">
        <v>24</v>
      </c>
      <c r="J11" s="211">
        <v>13</v>
      </c>
      <c r="K11" s="211">
        <v>55</v>
      </c>
      <c r="L11" s="211">
        <v>42</v>
      </c>
      <c r="M11" s="210">
        <v>24</v>
      </c>
      <c r="N11" s="210">
        <v>19</v>
      </c>
    </row>
    <row r="12" spans="1:14" ht="18" customHeight="1">
      <c r="A12" s="312"/>
      <c r="B12" s="319" t="s">
        <v>284</v>
      </c>
      <c r="C12" s="320"/>
      <c r="D12" s="320"/>
      <c r="E12" s="321"/>
      <c r="F12" s="210">
        <f t="shared" si="1"/>
        <v>1143</v>
      </c>
      <c r="G12" s="210">
        <v>71</v>
      </c>
      <c r="H12" s="210">
        <v>96</v>
      </c>
      <c r="I12" s="210">
        <v>124</v>
      </c>
      <c r="J12" s="211">
        <v>64</v>
      </c>
      <c r="K12" s="210">
        <v>323</v>
      </c>
      <c r="L12" s="210">
        <v>219</v>
      </c>
      <c r="M12" s="210">
        <v>125</v>
      </c>
      <c r="N12" s="210">
        <v>121</v>
      </c>
    </row>
    <row r="13" spans="1:14" ht="18" customHeight="1">
      <c r="A13" s="312"/>
      <c r="B13" s="319" t="s">
        <v>285</v>
      </c>
      <c r="C13" s="320"/>
      <c r="D13" s="320"/>
      <c r="E13" s="321"/>
      <c r="F13" s="210">
        <f t="shared" si="1"/>
        <v>1321</v>
      </c>
      <c r="G13" s="211">
        <v>95</v>
      </c>
      <c r="H13" s="211">
        <v>124</v>
      </c>
      <c r="I13" s="210">
        <v>151</v>
      </c>
      <c r="J13" s="210">
        <v>69</v>
      </c>
      <c r="K13" s="210">
        <v>372</v>
      </c>
      <c r="L13" s="210">
        <v>202</v>
      </c>
      <c r="M13" s="211">
        <v>138</v>
      </c>
      <c r="N13" s="211">
        <v>170</v>
      </c>
    </row>
    <row r="14" spans="1:14" ht="18" customHeight="1">
      <c r="A14" s="312"/>
      <c r="B14" s="319" t="s">
        <v>286</v>
      </c>
      <c r="C14" s="320"/>
      <c r="D14" s="320"/>
      <c r="E14" s="321"/>
      <c r="F14" s="210">
        <f t="shared" si="1"/>
        <v>865</v>
      </c>
      <c r="G14" s="211">
        <v>80</v>
      </c>
      <c r="H14" s="211">
        <v>59</v>
      </c>
      <c r="I14" s="210">
        <v>82</v>
      </c>
      <c r="J14" s="210">
        <v>66</v>
      </c>
      <c r="K14" s="210">
        <v>218</v>
      </c>
      <c r="L14" s="210">
        <v>142</v>
      </c>
      <c r="M14" s="211">
        <v>94</v>
      </c>
      <c r="N14" s="211">
        <v>124</v>
      </c>
    </row>
    <row r="15" spans="1:14" ht="18" customHeight="1">
      <c r="A15" s="312"/>
      <c r="B15" s="319" t="s">
        <v>287</v>
      </c>
      <c r="C15" s="320"/>
      <c r="D15" s="320"/>
      <c r="E15" s="321"/>
      <c r="F15" s="210">
        <f t="shared" si="1"/>
        <v>1062</v>
      </c>
      <c r="G15" s="211">
        <v>88</v>
      </c>
      <c r="H15" s="211">
        <v>92</v>
      </c>
      <c r="I15" s="210">
        <v>106</v>
      </c>
      <c r="J15" s="210">
        <v>74</v>
      </c>
      <c r="K15" s="210">
        <v>271</v>
      </c>
      <c r="L15" s="210">
        <v>167</v>
      </c>
      <c r="M15" s="211">
        <v>99</v>
      </c>
      <c r="N15" s="211">
        <v>165</v>
      </c>
    </row>
    <row r="16" spans="1:14" ht="18" customHeight="1">
      <c r="A16" s="312"/>
      <c r="B16" s="319" t="s">
        <v>288</v>
      </c>
      <c r="C16" s="320"/>
      <c r="D16" s="320"/>
      <c r="E16" s="321"/>
      <c r="F16" s="210">
        <f t="shared" si="1"/>
        <v>120</v>
      </c>
      <c r="G16" s="210">
        <v>8</v>
      </c>
      <c r="H16" s="210">
        <v>15</v>
      </c>
      <c r="I16" s="210">
        <v>5</v>
      </c>
      <c r="J16" s="211">
        <v>9</v>
      </c>
      <c r="K16" s="210">
        <v>32</v>
      </c>
      <c r="L16" s="210">
        <v>21</v>
      </c>
      <c r="M16" s="210">
        <v>13</v>
      </c>
      <c r="N16" s="210">
        <v>17</v>
      </c>
    </row>
    <row r="17" spans="1:14" ht="18" customHeight="1">
      <c r="A17" s="312"/>
      <c r="B17" s="319" t="s">
        <v>289</v>
      </c>
      <c r="C17" s="320"/>
      <c r="D17" s="320"/>
      <c r="E17" s="321"/>
      <c r="F17" s="210">
        <f t="shared" si="1"/>
        <v>1061</v>
      </c>
      <c r="G17" s="210">
        <v>96</v>
      </c>
      <c r="H17" s="210">
        <v>120</v>
      </c>
      <c r="I17" s="210">
        <v>59</v>
      </c>
      <c r="J17" s="211">
        <v>105</v>
      </c>
      <c r="K17" s="210">
        <v>104</v>
      </c>
      <c r="L17" s="210">
        <v>199</v>
      </c>
      <c r="M17" s="210">
        <v>111</v>
      </c>
      <c r="N17" s="210">
        <v>267</v>
      </c>
    </row>
    <row r="18" spans="1:14" ht="18" customHeight="1">
      <c r="A18" s="312"/>
      <c r="B18" s="319" t="s">
        <v>290</v>
      </c>
      <c r="C18" s="320"/>
      <c r="D18" s="320"/>
      <c r="E18" s="321"/>
      <c r="F18" s="210">
        <f t="shared" si="1"/>
        <v>1405</v>
      </c>
      <c r="G18" s="210">
        <v>128</v>
      </c>
      <c r="H18" s="210">
        <v>141</v>
      </c>
      <c r="I18" s="210">
        <v>181</v>
      </c>
      <c r="J18" s="211">
        <v>118</v>
      </c>
      <c r="K18" s="210">
        <v>262</v>
      </c>
      <c r="L18" s="210">
        <v>207</v>
      </c>
      <c r="M18" s="210">
        <v>143</v>
      </c>
      <c r="N18" s="210">
        <v>225</v>
      </c>
    </row>
    <row r="19" spans="1:14" ht="18" customHeight="1">
      <c r="A19" s="312"/>
      <c r="B19" s="319" t="s">
        <v>291</v>
      </c>
      <c r="C19" s="320"/>
      <c r="D19" s="320"/>
      <c r="E19" s="321"/>
      <c r="F19" s="210">
        <f t="shared" si="1"/>
        <v>570</v>
      </c>
      <c r="G19" s="210">
        <v>66</v>
      </c>
      <c r="H19" s="210">
        <v>82</v>
      </c>
      <c r="I19" s="210">
        <v>50</v>
      </c>
      <c r="J19" s="211">
        <v>44</v>
      </c>
      <c r="K19" s="210">
        <v>94</v>
      </c>
      <c r="L19" s="210">
        <v>77</v>
      </c>
      <c r="M19" s="210">
        <v>58</v>
      </c>
      <c r="N19" s="210">
        <v>99</v>
      </c>
    </row>
    <row r="20" spans="1:14" ht="18" customHeight="1">
      <c r="A20" s="312"/>
      <c r="B20" s="319" t="s">
        <v>292</v>
      </c>
      <c r="C20" s="320"/>
      <c r="D20" s="320"/>
      <c r="E20" s="321"/>
      <c r="F20" s="210">
        <f t="shared" si="1"/>
        <v>1294</v>
      </c>
      <c r="G20" s="210">
        <v>125</v>
      </c>
      <c r="H20" s="210">
        <v>176</v>
      </c>
      <c r="I20" s="210">
        <v>139</v>
      </c>
      <c r="J20" s="211">
        <v>56</v>
      </c>
      <c r="K20" s="210">
        <v>195</v>
      </c>
      <c r="L20" s="210">
        <v>227</v>
      </c>
      <c r="M20" s="210">
        <v>178</v>
      </c>
      <c r="N20" s="210">
        <v>198</v>
      </c>
    </row>
    <row r="21" spans="1:14" ht="18" customHeight="1">
      <c r="A21" s="312"/>
      <c r="B21" s="319" t="s">
        <v>293</v>
      </c>
      <c r="C21" s="320"/>
      <c r="D21" s="320"/>
      <c r="E21" s="321"/>
      <c r="F21" s="210">
        <f t="shared" si="1"/>
        <v>618</v>
      </c>
      <c r="G21" s="210">
        <v>68</v>
      </c>
      <c r="H21" s="210">
        <v>61</v>
      </c>
      <c r="I21" s="210">
        <v>59</v>
      </c>
      <c r="J21" s="211">
        <v>36</v>
      </c>
      <c r="K21" s="210">
        <v>139</v>
      </c>
      <c r="L21" s="210">
        <v>106</v>
      </c>
      <c r="M21" s="210">
        <v>60</v>
      </c>
      <c r="N21" s="210">
        <v>89</v>
      </c>
    </row>
    <row r="22" spans="1:14" ht="18" customHeight="1">
      <c r="A22" s="312"/>
      <c r="B22" s="319" t="s">
        <v>294</v>
      </c>
      <c r="C22" s="320"/>
      <c r="D22" s="320"/>
      <c r="E22" s="321"/>
      <c r="F22" s="210">
        <f t="shared" si="1"/>
        <v>21</v>
      </c>
      <c r="G22" s="210">
        <v>2</v>
      </c>
      <c r="H22" s="210">
        <v>3</v>
      </c>
      <c r="I22" s="210">
        <v>7</v>
      </c>
      <c r="J22" s="211" t="s">
        <v>125</v>
      </c>
      <c r="K22" s="210">
        <v>5</v>
      </c>
      <c r="L22" s="210">
        <v>1</v>
      </c>
      <c r="M22" s="210">
        <v>3</v>
      </c>
      <c r="N22" s="211" t="s">
        <v>125</v>
      </c>
    </row>
    <row r="23" spans="1:14" ht="7.5" customHeight="1">
      <c r="A23" s="201"/>
      <c r="B23" s="212"/>
      <c r="C23" s="201"/>
      <c r="D23" s="201"/>
      <c r="E23" s="202"/>
      <c r="F23" s="203"/>
      <c r="G23" s="204"/>
      <c r="H23" s="204"/>
      <c r="I23" s="201"/>
      <c r="J23" s="201"/>
      <c r="K23" s="205"/>
      <c r="L23" s="206"/>
      <c r="M23" s="204"/>
      <c r="N23" s="204"/>
    </row>
    <row r="24" spans="1:14" ht="7.5" customHeight="1">
      <c r="A24" s="193"/>
      <c r="B24" s="207"/>
      <c r="C24" s="208"/>
      <c r="D24" s="208"/>
      <c r="E24" s="209"/>
      <c r="F24" s="195"/>
      <c r="G24" s="196"/>
      <c r="H24" s="196"/>
      <c r="I24" s="193"/>
      <c r="J24" s="193"/>
      <c r="K24" s="197"/>
      <c r="L24" s="198"/>
      <c r="M24" s="196"/>
      <c r="N24" s="196"/>
    </row>
    <row r="25" spans="1:14" ht="18" customHeight="1">
      <c r="A25" s="312" t="s">
        <v>122</v>
      </c>
      <c r="B25" s="322" t="s">
        <v>295</v>
      </c>
      <c r="C25" s="323"/>
      <c r="D25" s="323"/>
      <c r="E25" s="324"/>
      <c r="F25" s="199">
        <f t="shared" ref="F25:N25" si="2">SUM(F26:F37)</f>
        <v>5661</v>
      </c>
      <c r="G25" s="199">
        <f t="shared" si="2"/>
        <v>504</v>
      </c>
      <c r="H25" s="199">
        <f t="shared" si="2"/>
        <v>637</v>
      </c>
      <c r="I25" s="199">
        <f t="shared" si="2"/>
        <v>559</v>
      </c>
      <c r="J25" s="199">
        <f t="shared" si="2"/>
        <v>378</v>
      </c>
      <c r="K25" s="199">
        <f t="shared" si="2"/>
        <v>1159</v>
      </c>
      <c r="L25" s="199">
        <f t="shared" si="2"/>
        <v>933</v>
      </c>
      <c r="M25" s="199">
        <f t="shared" si="2"/>
        <v>631</v>
      </c>
      <c r="N25" s="199">
        <f t="shared" si="2"/>
        <v>860</v>
      </c>
    </row>
    <row r="26" spans="1:14" ht="18" customHeight="1">
      <c r="A26" s="312"/>
      <c r="B26" s="316" t="s">
        <v>296</v>
      </c>
      <c r="C26" s="317"/>
      <c r="D26" s="317"/>
      <c r="E26" s="318"/>
      <c r="F26" s="210">
        <f t="shared" ref="F26:F37" si="3">SUM(G26:N26)</f>
        <v>188</v>
      </c>
      <c r="G26" s="210">
        <v>19</v>
      </c>
      <c r="H26" s="210">
        <v>12</v>
      </c>
      <c r="I26" s="211">
        <v>23</v>
      </c>
      <c r="J26" s="211">
        <v>11</v>
      </c>
      <c r="K26" s="211">
        <v>51</v>
      </c>
      <c r="L26" s="211">
        <v>34</v>
      </c>
      <c r="M26" s="210">
        <v>21</v>
      </c>
      <c r="N26" s="210">
        <v>17</v>
      </c>
    </row>
    <row r="27" spans="1:14" ht="18" customHeight="1">
      <c r="A27" s="312"/>
      <c r="B27" s="319" t="s">
        <v>297</v>
      </c>
      <c r="C27" s="320"/>
      <c r="D27" s="320"/>
      <c r="E27" s="321"/>
      <c r="F27" s="210">
        <f t="shared" si="3"/>
        <v>521</v>
      </c>
      <c r="G27" s="210">
        <v>26</v>
      </c>
      <c r="H27" s="210">
        <v>60</v>
      </c>
      <c r="I27" s="210">
        <v>62</v>
      </c>
      <c r="J27" s="211">
        <v>23</v>
      </c>
      <c r="K27" s="210">
        <v>154</v>
      </c>
      <c r="L27" s="210">
        <v>95</v>
      </c>
      <c r="M27" s="210">
        <v>57</v>
      </c>
      <c r="N27" s="210">
        <v>44</v>
      </c>
    </row>
    <row r="28" spans="1:14" ht="18" customHeight="1">
      <c r="A28" s="312"/>
      <c r="B28" s="319" t="s">
        <v>298</v>
      </c>
      <c r="C28" s="320"/>
      <c r="D28" s="320"/>
      <c r="E28" s="321"/>
      <c r="F28" s="210">
        <f t="shared" si="3"/>
        <v>535</v>
      </c>
      <c r="G28" s="211">
        <v>43</v>
      </c>
      <c r="H28" s="211">
        <v>61</v>
      </c>
      <c r="I28" s="210">
        <v>60</v>
      </c>
      <c r="J28" s="210">
        <v>23</v>
      </c>
      <c r="K28" s="210">
        <v>156</v>
      </c>
      <c r="L28" s="210">
        <v>76</v>
      </c>
      <c r="M28" s="211">
        <v>50</v>
      </c>
      <c r="N28" s="211">
        <v>66</v>
      </c>
    </row>
    <row r="29" spans="1:14" ht="18" customHeight="1">
      <c r="A29" s="312"/>
      <c r="B29" s="319" t="s">
        <v>299</v>
      </c>
      <c r="C29" s="320"/>
      <c r="D29" s="320"/>
      <c r="E29" s="321"/>
      <c r="F29" s="210">
        <f t="shared" si="3"/>
        <v>420</v>
      </c>
      <c r="G29" s="211">
        <v>40</v>
      </c>
      <c r="H29" s="211">
        <v>30</v>
      </c>
      <c r="I29" s="210">
        <v>43</v>
      </c>
      <c r="J29" s="210">
        <v>33</v>
      </c>
      <c r="K29" s="210">
        <v>105</v>
      </c>
      <c r="L29" s="210">
        <v>71</v>
      </c>
      <c r="M29" s="211">
        <v>47</v>
      </c>
      <c r="N29" s="211">
        <v>51</v>
      </c>
    </row>
    <row r="30" spans="1:14" ht="18" customHeight="1">
      <c r="A30" s="312"/>
      <c r="B30" s="319" t="s">
        <v>300</v>
      </c>
      <c r="C30" s="320"/>
      <c r="D30" s="320"/>
      <c r="E30" s="321"/>
      <c r="F30" s="210">
        <f t="shared" si="3"/>
        <v>259</v>
      </c>
      <c r="G30" s="211">
        <v>16</v>
      </c>
      <c r="H30" s="211">
        <v>19</v>
      </c>
      <c r="I30" s="210">
        <v>31</v>
      </c>
      <c r="J30" s="210">
        <v>17</v>
      </c>
      <c r="K30" s="210">
        <v>67</v>
      </c>
      <c r="L30" s="210">
        <v>43</v>
      </c>
      <c r="M30" s="211">
        <v>26</v>
      </c>
      <c r="N30" s="211">
        <v>40</v>
      </c>
    </row>
    <row r="31" spans="1:14" ht="18" customHeight="1">
      <c r="A31" s="312"/>
      <c r="B31" s="319" t="s">
        <v>301</v>
      </c>
      <c r="C31" s="320"/>
      <c r="D31" s="320"/>
      <c r="E31" s="321"/>
      <c r="F31" s="210">
        <f t="shared" si="3"/>
        <v>113</v>
      </c>
      <c r="G31" s="210">
        <v>8</v>
      </c>
      <c r="H31" s="210">
        <v>15</v>
      </c>
      <c r="I31" s="210">
        <v>5</v>
      </c>
      <c r="J31" s="211">
        <v>9</v>
      </c>
      <c r="K31" s="210">
        <v>29</v>
      </c>
      <c r="L31" s="210">
        <v>20</v>
      </c>
      <c r="M31" s="210">
        <v>12</v>
      </c>
      <c r="N31" s="210">
        <v>15</v>
      </c>
    </row>
    <row r="32" spans="1:14" ht="18" customHeight="1">
      <c r="A32" s="312"/>
      <c r="B32" s="319" t="s">
        <v>302</v>
      </c>
      <c r="C32" s="320"/>
      <c r="D32" s="320"/>
      <c r="E32" s="321"/>
      <c r="F32" s="210">
        <f t="shared" si="3"/>
        <v>688</v>
      </c>
      <c r="G32" s="210">
        <v>64</v>
      </c>
      <c r="H32" s="210">
        <v>76</v>
      </c>
      <c r="I32" s="210">
        <v>34</v>
      </c>
      <c r="J32" s="211">
        <v>80</v>
      </c>
      <c r="K32" s="210">
        <v>66</v>
      </c>
      <c r="L32" s="210">
        <v>118</v>
      </c>
      <c r="M32" s="210">
        <v>73</v>
      </c>
      <c r="N32" s="210">
        <v>177</v>
      </c>
    </row>
    <row r="33" spans="1:14" ht="18" customHeight="1">
      <c r="A33" s="312"/>
      <c r="B33" s="319" t="s">
        <v>303</v>
      </c>
      <c r="C33" s="320"/>
      <c r="D33" s="320"/>
      <c r="E33" s="321"/>
      <c r="F33" s="210">
        <f t="shared" si="3"/>
        <v>739</v>
      </c>
      <c r="G33" s="210">
        <v>62</v>
      </c>
      <c r="H33" s="210">
        <v>66</v>
      </c>
      <c r="I33" s="210">
        <v>84</v>
      </c>
      <c r="J33" s="211">
        <v>67</v>
      </c>
      <c r="K33" s="210">
        <v>159</v>
      </c>
      <c r="L33" s="210">
        <v>122</v>
      </c>
      <c r="M33" s="210">
        <v>79</v>
      </c>
      <c r="N33" s="210">
        <v>100</v>
      </c>
    </row>
    <row r="34" spans="1:14" ht="18" customHeight="1">
      <c r="A34" s="312"/>
      <c r="B34" s="319" t="s">
        <v>304</v>
      </c>
      <c r="C34" s="320"/>
      <c r="D34" s="320"/>
      <c r="E34" s="321"/>
      <c r="F34" s="210">
        <f t="shared" si="3"/>
        <v>560</v>
      </c>
      <c r="G34" s="210">
        <v>64</v>
      </c>
      <c r="H34" s="210">
        <v>81</v>
      </c>
      <c r="I34" s="210">
        <v>49</v>
      </c>
      <c r="J34" s="211">
        <v>43</v>
      </c>
      <c r="K34" s="210">
        <v>92</v>
      </c>
      <c r="L34" s="210">
        <v>77</v>
      </c>
      <c r="M34" s="210">
        <v>57</v>
      </c>
      <c r="N34" s="210">
        <v>97</v>
      </c>
    </row>
    <row r="35" spans="1:14" ht="18" customHeight="1">
      <c r="A35" s="312"/>
      <c r="B35" s="319" t="s">
        <v>305</v>
      </c>
      <c r="C35" s="320"/>
      <c r="D35" s="320"/>
      <c r="E35" s="321"/>
      <c r="F35" s="210">
        <f t="shared" si="3"/>
        <v>1277</v>
      </c>
      <c r="G35" s="210">
        <v>123</v>
      </c>
      <c r="H35" s="210">
        <v>175</v>
      </c>
      <c r="I35" s="210">
        <v>135</v>
      </c>
      <c r="J35" s="211">
        <v>55</v>
      </c>
      <c r="K35" s="210">
        <v>195</v>
      </c>
      <c r="L35" s="210">
        <v>223</v>
      </c>
      <c r="M35" s="210">
        <v>175</v>
      </c>
      <c r="N35" s="210">
        <v>196</v>
      </c>
    </row>
    <row r="36" spans="1:14" ht="18" customHeight="1">
      <c r="A36" s="312"/>
      <c r="B36" s="319" t="s">
        <v>306</v>
      </c>
      <c r="C36" s="320"/>
      <c r="D36" s="320"/>
      <c r="E36" s="321"/>
      <c r="F36" s="210">
        <f t="shared" si="3"/>
        <v>346</v>
      </c>
      <c r="G36" s="210">
        <v>38</v>
      </c>
      <c r="H36" s="210">
        <v>39</v>
      </c>
      <c r="I36" s="210">
        <v>28</v>
      </c>
      <c r="J36" s="211">
        <v>17</v>
      </c>
      <c r="K36" s="210">
        <v>82</v>
      </c>
      <c r="L36" s="210">
        <v>53</v>
      </c>
      <c r="M36" s="210">
        <v>32</v>
      </c>
      <c r="N36" s="210">
        <v>57</v>
      </c>
    </row>
    <row r="37" spans="1:14" ht="18" customHeight="1">
      <c r="A37" s="312"/>
      <c r="B37" s="319" t="s">
        <v>307</v>
      </c>
      <c r="C37" s="320"/>
      <c r="D37" s="320"/>
      <c r="E37" s="321"/>
      <c r="F37" s="210">
        <f t="shared" si="3"/>
        <v>15</v>
      </c>
      <c r="G37" s="210">
        <v>1</v>
      </c>
      <c r="H37" s="210">
        <v>3</v>
      </c>
      <c r="I37" s="210">
        <v>5</v>
      </c>
      <c r="J37" s="211" t="s">
        <v>308</v>
      </c>
      <c r="K37" s="210">
        <v>3</v>
      </c>
      <c r="L37" s="210">
        <v>1</v>
      </c>
      <c r="M37" s="210">
        <v>2</v>
      </c>
      <c r="N37" s="211" t="s">
        <v>308</v>
      </c>
    </row>
    <row r="38" spans="1:14" ht="7.5" customHeight="1">
      <c r="A38" s="201"/>
      <c r="B38" s="212"/>
      <c r="C38" s="201"/>
      <c r="D38" s="201"/>
      <c r="E38" s="202"/>
      <c r="F38" s="203"/>
      <c r="G38" s="204"/>
      <c r="H38" s="204"/>
      <c r="I38" s="201"/>
      <c r="J38" s="201"/>
      <c r="K38" s="205"/>
      <c r="L38" s="206"/>
      <c r="M38" s="204"/>
      <c r="N38" s="204"/>
    </row>
    <row r="39" spans="1:14" ht="7.5" customHeight="1">
      <c r="A39" s="193"/>
      <c r="B39" s="207"/>
      <c r="C39" s="208"/>
      <c r="D39" s="208"/>
      <c r="E39" s="209"/>
      <c r="F39" s="195"/>
      <c r="G39" s="196"/>
      <c r="H39" s="196"/>
      <c r="I39" s="193"/>
      <c r="J39" s="193"/>
      <c r="K39" s="197"/>
      <c r="L39" s="198"/>
      <c r="M39" s="196"/>
      <c r="N39" s="196"/>
    </row>
    <row r="40" spans="1:14" ht="18" customHeight="1">
      <c r="A40" s="312" t="s">
        <v>123</v>
      </c>
      <c r="B40" s="313" t="s">
        <v>295</v>
      </c>
      <c r="C40" s="314"/>
      <c r="D40" s="314"/>
      <c r="E40" s="315"/>
      <c r="F40" s="199">
        <f t="shared" ref="F40:N40" si="4">SUM(F41:F52)</f>
        <v>4036</v>
      </c>
      <c r="G40" s="199">
        <f t="shared" si="4"/>
        <v>345</v>
      </c>
      <c r="H40" s="199">
        <f t="shared" si="4"/>
        <v>350</v>
      </c>
      <c r="I40" s="199">
        <f t="shared" si="4"/>
        <v>428</v>
      </c>
      <c r="J40" s="199">
        <f t="shared" si="4"/>
        <v>276</v>
      </c>
      <c r="K40" s="199">
        <f t="shared" si="4"/>
        <v>911</v>
      </c>
      <c r="L40" s="199">
        <f t="shared" si="4"/>
        <v>677</v>
      </c>
      <c r="M40" s="199">
        <f t="shared" si="4"/>
        <v>415</v>
      </c>
      <c r="N40" s="199">
        <f t="shared" si="4"/>
        <v>634</v>
      </c>
    </row>
    <row r="41" spans="1:14" ht="18" customHeight="1">
      <c r="A41" s="312"/>
      <c r="B41" s="316" t="s">
        <v>296</v>
      </c>
      <c r="C41" s="317"/>
      <c r="D41" s="317"/>
      <c r="E41" s="318"/>
      <c r="F41" s="210">
        <f t="shared" ref="F41:F52" si="5">SUM(G41:N41)</f>
        <v>29</v>
      </c>
      <c r="G41" s="210">
        <v>3</v>
      </c>
      <c r="H41" s="210">
        <v>6</v>
      </c>
      <c r="I41" s="211">
        <v>1</v>
      </c>
      <c r="J41" s="211">
        <v>2</v>
      </c>
      <c r="K41" s="211">
        <v>4</v>
      </c>
      <c r="L41" s="211">
        <v>8</v>
      </c>
      <c r="M41" s="210">
        <v>3</v>
      </c>
      <c r="N41" s="210">
        <v>2</v>
      </c>
    </row>
    <row r="42" spans="1:14" ht="18" customHeight="1">
      <c r="A42" s="312"/>
      <c r="B42" s="319" t="s">
        <v>297</v>
      </c>
      <c r="C42" s="320"/>
      <c r="D42" s="320"/>
      <c r="E42" s="321"/>
      <c r="F42" s="210">
        <f t="shared" si="5"/>
        <v>622</v>
      </c>
      <c r="G42" s="210">
        <v>45</v>
      </c>
      <c r="H42" s="210">
        <v>36</v>
      </c>
      <c r="I42" s="210">
        <v>62</v>
      </c>
      <c r="J42" s="211">
        <v>41</v>
      </c>
      <c r="K42" s="210">
        <v>169</v>
      </c>
      <c r="L42" s="210">
        <v>124</v>
      </c>
      <c r="M42" s="210">
        <v>68</v>
      </c>
      <c r="N42" s="210">
        <v>77</v>
      </c>
    </row>
    <row r="43" spans="1:14" ht="18" customHeight="1">
      <c r="A43" s="312"/>
      <c r="B43" s="319" t="s">
        <v>298</v>
      </c>
      <c r="C43" s="320"/>
      <c r="D43" s="320"/>
      <c r="E43" s="321"/>
      <c r="F43" s="210">
        <f t="shared" si="5"/>
        <v>786</v>
      </c>
      <c r="G43" s="211">
        <v>52</v>
      </c>
      <c r="H43" s="211">
        <v>63</v>
      </c>
      <c r="I43" s="210">
        <v>91</v>
      </c>
      <c r="J43" s="210">
        <v>46</v>
      </c>
      <c r="K43" s="210">
        <v>216</v>
      </c>
      <c r="L43" s="210">
        <v>126</v>
      </c>
      <c r="M43" s="211">
        <v>88</v>
      </c>
      <c r="N43" s="211">
        <v>104</v>
      </c>
    </row>
    <row r="44" spans="1:14" ht="18" customHeight="1">
      <c r="A44" s="312"/>
      <c r="B44" s="319" t="s">
        <v>299</v>
      </c>
      <c r="C44" s="320"/>
      <c r="D44" s="320"/>
      <c r="E44" s="321"/>
      <c r="F44" s="210">
        <f t="shared" si="5"/>
        <v>445</v>
      </c>
      <c r="G44" s="211">
        <v>40</v>
      </c>
      <c r="H44" s="211">
        <v>29</v>
      </c>
      <c r="I44" s="210">
        <v>39</v>
      </c>
      <c r="J44" s="210">
        <v>33</v>
      </c>
      <c r="K44" s="210">
        <v>113</v>
      </c>
      <c r="L44" s="210">
        <v>71</v>
      </c>
      <c r="M44" s="211">
        <v>47</v>
      </c>
      <c r="N44" s="211">
        <v>73</v>
      </c>
    </row>
    <row r="45" spans="1:14" ht="18" customHeight="1">
      <c r="A45" s="312"/>
      <c r="B45" s="319" t="s">
        <v>300</v>
      </c>
      <c r="C45" s="320"/>
      <c r="D45" s="320"/>
      <c r="E45" s="321"/>
      <c r="F45" s="210">
        <f t="shared" si="5"/>
        <v>803</v>
      </c>
      <c r="G45" s="211">
        <v>72</v>
      </c>
      <c r="H45" s="211">
        <v>73</v>
      </c>
      <c r="I45" s="210">
        <v>75</v>
      </c>
      <c r="J45" s="210">
        <v>57</v>
      </c>
      <c r="K45" s="210">
        <v>204</v>
      </c>
      <c r="L45" s="210">
        <v>124</v>
      </c>
      <c r="M45" s="211">
        <v>73</v>
      </c>
      <c r="N45" s="211">
        <v>125</v>
      </c>
    </row>
    <row r="46" spans="1:14" ht="18" customHeight="1">
      <c r="A46" s="312"/>
      <c r="B46" s="319" t="s">
        <v>301</v>
      </c>
      <c r="C46" s="320"/>
      <c r="D46" s="320"/>
      <c r="E46" s="321"/>
      <c r="F46" s="210">
        <f t="shared" si="5"/>
        <v>7</v>
      </c>
      <c r="G46" s="211" t="s">
        <v>308</v>
      </c>
      <c r="H46" s="211" t="s">
        <v>308</v>
      </c>
      <c r="I46" s="211" t="s">
        <v>308</v>
      </c>
      <c r="J46" s="211" t="s">
        <v>308</v>
      </c>
      <c r="K46" s="211">
        <v>3</v>
      </c>
      <c r="L46" s="210">
        <v>1</v>
      </c>
      <c r="M46" s="210">
        <v>1</v>
      </c>
      <c r="N46" s="210">
        <v>2</v>
      </c>
    </row>
    <row r="47" spans="1:14" ht="18" customHeight="1">
      <c r="A47" s="312"/>
      <c r="B47" s="319" t="s">
        <v>302</v>
      </c>
      <c r="C47" s="320"/>
      <c r="D47" s="320"/>
      <c r="E47" s="321"/>
      <c r="F47" s="210">
        <f t="shared" si="5"/>
        <v>373</v>
      </c>
      <c r="G47" s="210">
        <v>32</v>
      </c>
      <c r="H47" s="210">
        <v>44</v>
      </c>
      <c r="I47" s="210">
        <v>25</v>
      </c>
      <c r="J47" s="211">
        <v>25</v>
      </c>
      <c r="K47" s="210">
        <v>38</v>
      </c>
      <c r="L47" s="210">
        <v>81</v>
      </c>
      <c r="M47" s="210">
        <v>38</v>
      </c>
      <c r="N47" s="210">
        <v>90</v>
      </c>
    </row>
    <row r="48" spans="1:14" ht="18" customHeight="1">
      <c r="A48" s="312"/>
      <c r="B48" s="319" t="s">
        <v>303</v>
      </c>
      <c r="C48" s="320"/>
      <c r="D48" s="320"/>
      <c r="E48" s="321"/>
      <c r="F48" s="210">
        <f t="shared" si="5"/>
        <v>666</v>
      </c>
      <c r="G48" s="210">
        <v>66</v>
      </c>
      <c r="H48" s="210">
        <v>75</v>
      </c>
      <c r="I48" s="210">
        <v>97</v>
      </c>
      <c r="J48" s="211">
        <v>51</v>
      </c>
      <c r="K48" s="210">
        <v>103</v>
      </c>
      <c r="L48" s="210">
        <v>85</v>
      </c>
      <c r="M48" s="210">
        <v>64</v>
      </c>
      <c r="N48" s="210">
        <v>125</v>
      </c>
    </row>
    <row r="49" spans="1:14" ht="18" customHeight="1">
      <c r="A49" s="312"/>
      <c r="B49" s="319" t="s">
        <v>304</v>
      </c>
      <c r="C49" s="320"/>
      <c r="D49" s="320"/>
      <c r="E49" s="321"/>
      <c r="F49" s="210">
        <f t="shared" si="5"/>
        <v>10</v>
      </c>
      <c r="G49" s="210">
        <v>2</v>
      </c>
      <c r="H49" s="210">
        <v>1</v>
      </c>
      <c r="I49" s="210">
        <v>1</v>
      </c>
      <c r="J49" s="211">
        <v>1</v>
      </c>
      <c r="K49" s="210">
        <v>2</v>
      </c>
      <c r="L49" s="211" t="s">
        <v>308</v>
      </c>
      <c r="M49" s="210">
        <v>1</v>
      </c>
      <c r="N49" s="210">
        <v>2</v>
      </c>
    </row>
    <row r="50" spans="1:14" ht="18" customHeight="1">
      <c r="A50" s="312"/>
      <c r="B50" s="319" t="s">
        <v>305</v>
      </c>
      <c r="C50" s="320"/>
      <c r="D50" s="320"/>
      <c r="E50" s="321"/>
      <c r="F50" s="210">
        <f t="shared" si="5"/>
        <v>17</v>
      </c>
      <c r="G50" s="210">
        <v>2</v>
      </c>
      <c r="H50" s="210">
        <v>1</v>
      </c>
      <c r="I50" s="210">
        <v>4</v>
      </c>
      <c r="J50" s="211">
        <v>1</v>
      </c>
      <c r="K50" s="211" t="s">
        <v>308</v>
      </c>
      <c r="L50" s="210">
        <v>4</v>
      </c>
      <c r="M50" s="210">
        <v>3</v>
      </c>
      <c r="N50" s="210">
        <v>2</v>
      </c>
    </row>
    <row r="51" spans="1:14" ht="18" customHeight="1">
      <c r="A51" s="312"/>
      <c r="B51" s="319" t="s">
        <v>306</v>
      </c>
      <c r="C51" s="320"/>
      <c r="D51" s="320"/>
      <c r="E51" s="321"/>
      <c r="F51" s="210">
        <f t="shared" si="5"/>
        <v>272</v>
      </c>
      <c r="G51" s="210">
        <v>30</v>
      </c>
      <c r="H51" s="210">
        <v>22</v>
      </c>
      <c r="I51" s="210">
        <v>31</v>
      </c>
      <c r="J51" s="211">
        <v>19</v>
      </c>
      <c r="K51" s="210">
        <v>57</v>
      </c>
      <c r="L51" s="210">
        <v>53</v>
      </c>
      <c r="M51" s="210">
        <v>28</v>
      </c>
      <c r="N51" s="210">
        <v>32</v>
      </c>
    </row>
    <row r="52" spans="1:14" ht="18" customHeight="1">
      <c r="A52" s="312"/>
      <c r="B52" s="319" t="s">
        <v>307</v>
      </c>
      <c r="C52" s="320"/>
      <c r="D52" s="320"/>
      <c r="E52" s="321"/>
      <c r="F52" s="210">
        <f t="shared" si="5"/>
        <v>6</v>
      </c>
      <c r="G52" s="210">
        <v>1</v>
      </c>
      <c r="H52" s="211" t="s">
        <v>308</v>
      </c>
      <c r="I52" s="210">
        <v>2</v>
      </c>
      <c r="J52" s="211" t="s">
        <v>308</v>
      </c>
      <c r="K52" s="210">
        <v>2</v>
      </c>
      <c r="L52" s="211" t="s">
        <v>308</v>
      </c>
      <c r="M52" s="210">
        <v>1</v>
      </c>
      <c r="N52" s="211" t="s">
        <v>308</v>
      </c>
    </row>
    <row r="53" spans="1:14" ht="7.5" customHeight="1" thickBot="1">
      <c r="A53" s="213"/>
      <c r="B53" s="90"/>
      <c r="C53" s="90"/>
      <c r="D53" s="90"/>
      <c r="E53" s="213"/>
      <c r="F53" s="214"/>
      <c r="G53" s="214"/>
      <c r="H53" s="214"/>
      <c r="I53" s="90"/>
      <c r="J53" s="90"/>
      <c r="K53" s="90"/>
      <c r="L53" s="90"/>
      <c r="M53" s="90"/>
      <c r="N53" s="90"/>
    </row>
    <row r="54" spans="1:14" ht="14.25" thickTop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4" ht="8.25" customHeight="1"/>
  </sheetData>
  <mergeCells count="52">
    <mergeCell ref="B11:E11"/>
    <mergeCell ref="B12:E12"/>
    <mergeCell ref="B13:E13"/>
    <mergeCell ref="B14:E14"/>
    <mergeCell ref="A5:E6"/>
    <mergeCell ref="K5:K6"/>
    <mergeCell ref="L5:L6"/>
    <mergeCell ref="M5:M6"/>
    <mergeCell ref="N5:N6"/>
    <mergeCell ref="B8:E8"/>
    <mergeCell ref="F5:F6"/>
    <mergeCell ref="G5:G6"/>
    <mergeCell ref="H5:H6"/>
    <mergeCell ref="I5:I6"/>
    <mergeCell ref="J5:J6"/>
    <mergeCell ref="B16:E16"/>
    <mergeCell ref="B17:E17"/>
    <mergeCell ref="B18:E18"/>
    <mergeCell ref="B19:E19"/>
    <mergeCell ref="B20:E20"/>
    <mergeCell ref="B21:E21"/>
    <mergeCell ref="B22:E22"/>
    <mergeCell ref="A25:A37"/>
    <mergeCell ref="B25:E25"/>
    <mergeCell ref="B26:E26"/>
    <mergeCell ref="B27:E27"/>
    <mergeCell ref="B28:E28"/>
    <mergeCell ref="B29:E29"/>
    <mergeCell ref="B30:E30"/>
    <mergeCell ref="B31:E31"/>
    <mergeCell ref="A11:A22"/>
    <mergeCell ref="B32:E32"/>
    <mergeCell ref="B33:E33"/>
    <mergeCell ref="B34:E34"/>
    <mergeCell ref="B35:E35"/>
    <mergeCell ref="B15:E15"/>
    <mergeCell ref="B36:E36"/>
    <mergeCell ref="B49:E49"/>
    <mergeCell ref="B50:E50"/>
    <mergeCell ref="B51:E51"/>
    <mergeCell ref="B52:E52"/>
    <mergeCell ref="B37:E37"/>
    <mergeCell ref="A40:A52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341" t="s">
        <v>128</v>
      </c>
      <c r="B1" s="341"/>
      <c r="C1" s="341"/>
      <c r="D1" s="341"/>
    </row>
    <row r="3" spans="1:14" ht="14.25">
      <c r="A3" s="93" t="s">
        <v>129</v>
      </c>
    </row>
    <row r="4" spans="1:14">
      <c r="A4" s="88"/>
      <c r="B4" s="88"/>
      <c r="C4" s="88"/>
      <c r="D4" s="88"/>
      <c r="E4" s="88"/>
      <c r="F4" s="88"/>
      <c r="G4" s="88"/>
      <c r="H4" s="85"/>
      <c r="I4" s="88"/>
      <c r="J4" s="131"/>
      <c r="K4" s="131"/>
      <c r="L4" s="131"/>
      <c r="M4" s="131"/>
      <c r="N4" s="131" t="s">
        <v>177</v>
      </c>
    </row>
    <row r="5" spans="1:14" ht="6" customHeight="1" thickBo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90"/>
    </row>
    <row r="6" spans="1:14" ht="14.25" thickTop="1">
      <c r="A6" s="342" t="s">
        <v>217</v>
      </c>
      <c r="B6" s="342"/>
      <c r="C6" s="342"/>
      <c r="D6" s="342"/>
      <c r="E6" s="342"/>
      <c r="F6" s="305" t="s">
        <v>121</v>
      </c>
      <c r="G6" s="344"/>
      <c r="H6" s="346" t="s">
        <v>130</v>
      </c>
      <c r="I6" s="347"/>
      <c r="J6" s="346" t="s">
        <v>130</v>
      </c>
      <c r="K6" s="347"/>
      <c r="L6" s="346" t="s">
        <v>131</v>
      </c>
      <c r="M6" s="347"/>
      <c r="N6" s="347"/>
    </row>
    <row r="7" spans="1:14">
      <c r="A7" s="343"/>
      <c r="B7" s="343"/>
      <c r="C7" s="343"/>
      <c r="D7" s="343"/>
      <c r="E7" s="343"/>
      <c r="F7" s="306"/>
      <c r="G7" s="345"/>
      <c r="H7" s="348" t="s">
        <v>132</v>
      </c>
      <c r="I7" s="349"/>
      <c r="J7" s="348" t="s">
        <v>124</v>
      </c>
      <c r="K7" s="349"/>
      <c r="L7" s="348" t="s">
        <v>133</v>
      </c>
      <c r="M7" s="349"/>
      <c r="N7" s="349"/>
    </row>
    <row r="8" spans="1:14" ht="6.75" customHeight="1">
      <c r="A8" s="94"/>
      <c r="B8" s="94"/>
      <c r="C8" s="94"/>
      <c r="D8" s="94"/>
      <c r="E8" s="94"/>
      <c r="F8" s="89"/>
      <c r="G8" s="102"/>
      <c r="H8" s="88"/>
      <c r="I8" s="88"/>
      <c r="J8" s="88"/>
      <c r="K8" s="88"/>
      <c r="L8" s="88"/>
      <c r="M8" s="88"/>
      <c r="N8" s="85"/>
    </row>
    <row r="9" spans="1:14" ht="19.5" customHeight="1">
      <c r="A9" s="350" t="s">
        <v>134</v>
      </c>
      <c r="B9" s="350"/>
      <c r="C9" s="350"/>
      <c r="D9" s="350"/>
      <c r="E9" s="351"/>
      <c r="F9" s="352">
        <f>F10+F13</f>
        <v>0</v>
      </c>
      <c r="G9" s="353"/>
      <c r="H9" s="353">
        <f>H10+H13</f>
        <v>0</v>
      </c>
      <c r="I9" s="353"/>
      <c r="J9" s="353">
        <f>J10+J13</f>
        <v>0</v>
      </c>
      <c r="K9" s="353"/>
      <c r="L9" s="353">
        <f t="shared" ref="L9" si="0">L10+L13</f>
        <v>0</v>
      </c>
      <c r="M9" s="353"/>
      <c r="N9" s="103"/>
    </row>
    <row r="10" spans="1:14" ht="19.5" customHeight="1">
      <c r="A10" s="99"/>
      <c r="B10" s="354" t="s">
        <v>135</v>
      </c>
      <c r="C10" s="354"/>
      <c r="D10" s="354"/>
      <c r="E10" s="355"/>
      <c r="F10" s="352">
        <f>F11+F12</f>
        <v>0</v>
      </c>
      <c r="G10" s="353"/>
      <c r="H10" s="356">
        <f>H11+H12</f>
        <v>0</v>
      </c>
      <c r="I10" s="356"/>
      <c r="J10" s="356">
        <f>J12</f>
        <v>0</v>
      </c>
      <c r="K10" s="356"/>
      <c r="L10" s="356">
        <f>L12</f>
        <v>0</v>
      </c>
      <c r="M10" s="356"/>
      <c r="N10" s="103"/>
    </row>
    <row r="11" spans="1:14" ht="19.5" customHeight="1">
      <c r="A11" s="99"/>
      <c r="B11" s="99"/>
      <c r="C11" s="350" t="s">
        <v>136</v>
      </c>
      <c r="D11" s="350"/>
      <c r="E11" s="351"/>
      <c r="F11" s="352">
        <f>H11</f>
        <v>0</v>
      </c>
      <c r="G11" s="353"/>
      <c r="H11" s="357"/>
      <c r="I11" s="357"/>
      <c r="J11" s="357"/>
      <c r="K11" s="357"/>
      <c r="L11" s="357"/>
      <c r="M11" s="357"/>
      <c r="N11" s="103"/>
    </row>
    <row r="12" spans="1:14" ht="19.5" customHeight="1">
      <c r="A12" s="99"/>
      <c r="B12" s="99"/>
      <c r="C12" s="350" t="s">
        <v>137</v>
      </c>
      <c r="D12" s="350"/>
      <c r="E12" s="351"/>
      <c r="F12" s="352">
        <f>H12+J12</f>
        <v>0</v>
      </c>
      <c r="G12" s="353"/>
      <c r="H12" s="357"/>
      <c r="I12" s="357"/>
      <c r="J12" s="357"/>
      <c r="K12" s="357"/>
      <c r="L12" s="357"/>
      <c r="M12" s="357"/>
      <c r="N12" s="103"/>
    </row>
    <row r="13" spans="1:14" ht="19.5" customHeight="1">
      <c r="A13" s="99"/>
      <c r="B13" s="350" t="s">
        <v>138</v>
      </c>
      <c r="C13" s="350"/>
      <c r="D13" s="350"/>
      <c r="E13" s="351"/>
      <c r="F13" s="352">
        <f>F14+F21</f>
        <v>0</v>
      </c>
      <c r="G13" s="353"/>
      <c r="H13" s="353">
        <f>H14+H21</f>
        <v>0</v>
      </c>
      <c r="I13" s="353"/>
      <c r="J13" s="353">
        <f>J14+J21</f>
        <v>0</v>
      </c>
      <c r="K13" s="353"/>
      <c r="L13" s="353">
        <f t="shared" ref="L13" si="1">L14+L21</f>
        <v>0</v>
      </c>
      <c r="M13" s="353"/>
      <c r="N13" s="103"/>
    </row>
    <row r="14" spans="1:14" ht="19.5" customHeight="1">
      <c r="A14" s="99"/>
      <c r="B14" s="99"/>
      <c r="C14" s="350" t="s">
        <v>139</v>
      </c>
      <c r="D14" s="350"/>
      <c r="E14" s="351"/>
      <c r="F14" s="352">
        <f>SUM(F15:F19)</f>
        <v>0</v>
      </c>
      <c r="G14" s="353"/>
      <c r="H14" s="353">
        <f>SUM(H15:H19)</f>
        <v>0</v>
      </c>
      <c r="I14" s="353"/>
      <c r="J14" s="353">
        <f t="shared" ref="J14:L14" si="2">SUM(J15:J19)</f>
        <v>0</v>
      </c>
      <c r="K14" s="353"/>
      <c r="L14" s="353">
        <f t="shared" si="2"/>
        <v>0</v>
      </c>
      <c r="M14" s="353"/>
      <c r="N14" s="103"/>
    </row>
    <row r="15" spans="1:14" ht="19.5" customHeight="1">
      <c r="A15" s="99"/>
      <c r="B15" s="99"/>
      <c r="C15" s="99"/>
      <c r="D15" s="350" t="s">
        <v>140</v>
      </c>
      <c r="E15" s="351"/>
      <c r="F15" s="352">
        <f>H15+J15</f>
        <v>0</v>
      </c>
      <c r="G15" s="353"/>
      <c r="H15" s="357"/>
      <c r="I15" s="357"/>
      <c r="J15" s="357"/>
      <c r="K15" s="357"/>
      <c r="L15" s="357"/>
      <c r="M15" s="357"/>
      <c r="N15" s="85"/>
    </row>
    <row r="16" spans="1:14" ht="19.5" customHeight="1">
      <c r="A16" s="99"/>
      <c r="B16" s="99"/>
      <c r="C16" s="99"/>
      <c r="D16" s="350" t="s">
        <v>141</v>
      </c>
      <c r="E16" s="351"/>
      <c r="F16" s="352">
        <f>H16</f>
        <v>0</v>
      </c>
      <c r="G16" s="353"/>
      <c r="H16" s="357"/>
      <c r="I16" s="357"/>
      <c r="J16" s="357"/>
      <c r="K16" s="357"/>
      <c r="L16" s="357"/>
      <c r="M16" s="357"/>
      <c r="N16" s="85"/>
    </row>
    <row r="17" spans="1:14" ht="19.5" customHeight="1">
      <c r="A17" s="99"/>
      <c r="B17" s="99"/>
      <c r="C17" s="99"/>
      <c r="D17" s="350" t="s">
        <v>142</v>
      </c>
      <c r="E17" s="351"/>
      <c r="F17" s="352">
        <f>H17</f>
        <v>0</v>
      </c>
      <c r="G17" s="353"/>
      <c r="H17" s="357"/>
      <c r="I17" s="357"/>
      <c r="J17" s="357"/>
      <c r="K17" s="357"/>
      <c r="L17" s="357"/>
      <c r="M17" s="357"/>
      <c r="N17" s="85"/>
    </row>
    <row r="18" spans="1:14" ht="19.5" customHeight="1">
      <c r="A18" s="99"/>
      <c r="B18" s="99"/>
      <c r="C18" s="99"/>
      <c r="D18" s="350" t="s">
        <v>143</v>
      </c>
      <c r="E18" s="351"/>
      <c r="F18" s="352">
        <f>H18+J18</f>
        <v>0</v>
      </c>
      <c r="G18" s="353"/>
      <c r="H18" s="357"/>
      <c r="I18" s="357"/>
      <c r="J18" s="357"/>
      <c r="K18" s="357"/>
      <c r="L18" s="357"/>
      <c r="M18" s="357"/>
      <c r="N18" s="85"/>
    </row>
    <row r="19" spans="1:14" ht="19.5" customHeight="1">
      <c r="A19" s="99"/>
      <c r="B19" s="99"/>
      <c r="C19" s="99"/>
      <c r="D19" s="350" t="s">
        <v>144</v>
      </c>
      <c r="E19" s="351"/>
      <c r="F19" s="352">
        <f>H19+J19</f>
        <v>0</v>
      </c>
      <c r="G19" s="353"/>
      <c r="H19" s="357"/>
      <c r="I19" s="357"/>
      <c r="J19" s="357"/>
      <c r="K19" s="357"/>
      <c r="L19" s="357"/>
      <c r="M19" s="357"/>
      <c r="N19" s="85"/>
    </row>
    <row r="20" spans="1:14" ht="7.5" customHeight="1">
      <c r="A20" s="99"/>
      <c r="B20" s="99"/>
      <c r="C20" s="99"/>
      <c r="D20" s="99"/>
      <c r="E20" s="99"/>
      <c r="F20" s="104"/>
      <c r="G20" s="105"/>
      <c r="H20" s="106"/>
      <c r="I20" s="106"/>
      <c r="J20" s="106"/>
      <c r="K20" s="106"/>
      <c r="L20" s="106"/>
      <c r="M20" s="106"/>
      <c r="N20" s="85"/>
    </row>
    <row r="21" spans="1:14" ht="19.5" customHeight="1">
      <c r="A21" s="99"/>
      <c r="B21" s="99"/>
      <c r="C21" s="350" t="s">
        <v>145</v>
      </c>
      <c r="D21" s="350"/>
      <c r="E21" s="351"/>
      <c r="F21" s="352">
        <f>F22+F26</f>
        <v>0</v>
      </c>
      <c r="G21" s="353"/>
      <c r="H21" s="353">
        <f>H22+H26</f>
        <v>0</v>
      </c>
      <c r="I21" s="353"/>
      <c r="J21" s="353">
        <f t="shared" ref="J21" si="3">J22+J26</f>
        <v>0</v>
      </c>
      <c r="K21" s="353"/>
      <c r="L21" s="353">
        <f t="shared" ref="L21" si="4">L22+L26</f>
        <v>0</v>
      </c>
      <c r="M21" s="353"/>
      <c r="N21" s="85"/>
    </row>
    <row r="22" spans="1:14" ht="19.5" customHeight="1">
      <c r="A22" s="99"/>
      <c r="B22" s="99"/>
      <c r="C22" s="350" t="s">
        <v>146</v>
      </c>
      <c r="D22" s="350"/>
      <c r="E22" s="351"/>
      <c r="F22" s="352">
        <f>SUM(F23:F25)</f>
        <v>0</v>
      </c>
      <c r="G22" s="353"/>
      <c r="H22" s="353">
        <f t="shared" ref="H22:J22" si="5">SUM(H23:H25)</f>
        <v>0</v>
      </c>
      <c r="I22" s="353"/>
      <c r="J22" s="353">
        <f t="shared" si="5"/>
        <v>0</v>
      </c>
      <c r="K22" s="353"/>
      <c r="L22" s="353">
        <f>SUM(L23:L25)</f>
        <v>0</v>
      </c>
      <c r="M22" s="353"/>
      <c r="N22" s="85"/>
    </row>
    <row r="23" spans="1:14" ht="19.5" customHeight="1">
      <c r="A23" s="99"/>
      <c r="B23" s="99"/>
      <c r="C23" s="99"/>
      <c r="D23" s="350" t="s">
        <v>147</v>
      </c>
      <c r="E23" s="351"/>
      <c r="F23" s="352">
        <f>H23+J23</f>
        <v>0</v>
      </c>
      <c r="G23" s="353"/>
      <c r="H23" s="357"/>
      <c r="I23" s="357"/>
      <c r="J23" s="357"/>
      <c r="K23" s="357"/>
      <c r="L23" s="357"/>
      <c r="M23" s="357"/>
      <c r="N23" s="85"/>
    </row>
    <row r="24" spans="1:14" ht="19.5" customHeight="1">
      <c r="A24" s="99"/>
      <c r="B24" s="99"/>
      <c r="C24" s="99"/>
      <c r="D24" s="350" t="s">
        <v>148</v>
      </c>
      <c r="E24" s="351"/>
      <c r="F24" s="352">
        <f>H24+J24</f>
        <v>0</v>
      </c>
      <c r="G24" s="353"/>
      <c r="H24" s="357"/>
      <c r="I24" s="357"/>
      <c r="J24" s="357"/>
      <c r="K24" s="357"/>
      <c r="L24" s="357"/>
      <c r="M24" s="357"/>
      <c r="N24" s="85"/>
    </row>
    <row r="25" spans="1:14" ht="19.5" customHeight="1">
      <c r="A25" s="99"/>
      <c r="B25" s="99"/>
      <c r="C25" s="99"/>
      <c r="D25" s="350" t="s">
        <v>144</v>
      </c>
      <c r="E25" s="351"/>
      <c r="F25" s="352">
        <f>H25</f>
        <v>0</v>
      </c>
      <c r="G25" s="353"/>
      <c r="H25" s="357"/>
      <c r="I25" s="357"/>
      <c r="J25" s="357"/>
      <c r="K25" s="357"/>
      <c r="L25" s="357"/>
      <c r="M25" s="357"/>
      <c r="N25" s="85"/>
    </row>
    <row r="26" spans="1:14" ht="19.5" customHeight="1">
      <c r="A26" s="100"/>
      <c r="B26" s="100"/>
      <c r="C26" s="358" t="s">
        <v>149</v>
      </c>
      <c r="D26" s="358"/>
      <c r="E26" s="359"/>
      <c r="F26" s="352">
        <f>H26</f>
        <v>0</v>
      </c>
      <c r="G26" s="353"/>
      <c r="H26" s="360"/>
      <c r="I26" s="360"/>
      <c r="J26" s="357"/>
      <c r="K26" s="357"/>
      <c r="L26" s="357"/>
      <c r="M26" s="357"/>
      <c r="N26" s="85"/>
    </row>
    <row r="27" spans="1:14" ht="7.5" customHeight="1" thickBot="1">
      <c r="A27" s="90"/>
      <c r="B27" s="90"/>
      <c r="C27" s="90"/>
      <c r="D27" s="90"/>
      <c r="E27" s="90"/>
      <c r="F27" s="91"/>
      <c r="G27" s="90"/>
      <c r="H27" s="90"/>
      <c r="I27" s="90"/>
      <c r="J27" s="90"/>
      <c r="K27" s="90"/>
      <c r="L27" s="90"/>
      <c r="M27" s="90"/>
      <c r="N27" s="90"/>
    </row>
    <row r="28" spans="1:14" ht="14.25" thickTop="1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30" spans="1:14" ht="14.25">
      <c r="A30" s="93" t="s">
        <v>150</v>
      </c>
      <c r="B30" s="107"/>
      <c r="C30" s="107"/>
      <c r="D30" s="107"/>
      <c r="E30" s="107"/>
      <c r="F30" s="107"/>
      <c r="G30" s="107"/>
      <c r="H30" s="107"/>
      <c r="I30" s="107"/>
      <c r="J30" s="107"/>
    </row>
    <row r="31" spans="1:14">
      <c r="A31" s="101"/>
      <c r="B31" s="85"/>
      <c r="C31" s="85"/>
      <c r="D31" s="85"/>
      <c r="E31" s="85"/>
      <c r="F31" s="85"/>
      <c r="G31" s="85"/>
      <c r="H31" s="85"/>
      <c r="I31" s="85"/>
      <c r="J31" s="85"/>
      <c r="K31" s="108"/>
      <c r="M31" s="108"/>
      <c r="N31" s="131" t="s">
        <v>178</v>
      </c>
    </row>
    <row r="32" spans="1:14" ht="14.25" thickBot="1">
      <c r="A32" s="90"/>
      <c r="B32" s="90"/>
      <c r="C32" s="90"/>
      <c r="D32" s="90"/>
      <c r="E32" s="85"/>
      <c r="F32" s="90"/>
      <c r="G32" s="90"/>
      <c r="H32" s="90"/>
      <c r="I32" s="90"/>
      <c r="J32" s="90"/>
      <c r="K32" s="90"/>
      <c r="L32" s="90"/>
      <c r="M32" s="90"/>
      <c r="N32" s="90"/>
    </row>
    <row r="33" spans="1:15" ht="14.25" thickTop="1">
      <c r="A33" s="342" t="s">
        <v>151</v>
      </c>
      <c r="B33" s="342"/>
      <c r="C33" s="342"/>
      <c r="D33" s="303"/>
      <c r="E33" s="307" t="s">
        <v>152</v>
      </c>
      <c r="F33" s="308"/>
      <c r="G33" s="308"/>
      <c r="H33" s="308"/>
      <c r="I33" s="309"/>
      <c r="J33" s="307" t="s">
        <v>126</v>
      </c>
      <c r="K33" s="308"/>
      <c r="L33" s="308"/>
      <c r="M33" s="307" t="s">
        <v>127</v>
      </c>
      <c r="N33" s="308"/>
    </row>
    <row r="34" spans="1:15" ht="13.5" customHeight="1">
      <c r="A34" s="361"/>
      <c r="B34" s="361"/>
      <c r="C34" s="361"/>
      <c r="D34" s="362"/>
      <c r="E34" s="363" t="s">
        <v>121</v>
      </c>
      <c r="F34" s="109"/>
      <c r="G34" s="109"/>
      <c r="H34" s="366" t="s">
        <v>122</v>
      </c>
      <c r="I34" s="368" t="s">
        <v>123</v>
      </c>
      <c r="J34" s="363" t="s">
        <v>121</v>
      </c>
      <c r="K34" s="110" t="s">
        <v>153</v>
      </c>
      <c r="L34" s="111" t="s">
        <v>154</v>
      </c>
      <c r="M34" s="110" t="s">
        <v>153</v>
      </c>
      <c r="N34" s="112" t="s">
        <v>154</v>
      </c>
      <c r="O34" s="86"/>
    </row>
    <row r="35" spans="1:15">
      <c r="A35" s="343"/>
      <c r="B35" s="343"/>
      <c r="C35" s="343"/>
      <c r="D35" s="304"/>
      <c r="E35" s="306"/>
      <c r="F35" s="113" t="s">
        <v>155</v>
      </c>
      <c r="G35" s="113" t="s">
        <v>156</v>
      </c>
      <c r="H35" s="367"/>
      <c r="I35" s="369"/>
      <c r="J35" s="306"/>
      <c r="K35" s="114" t="s">
        <v>64</v>
      </c>
      <c r="L35" s="115" t="s">
        <v>157</v>
      </c>
      <c r="M35" s="114" t="s">
        <v>64</v>
      </c>
      <c r="N35" s="116" t="s">
        <v>157</v>
      </c>
      <c r="O35" s="86"/>
    </row>
    <row r="36" spans="1:15" ht="7.5" customHeight="1">
      <c r="A36" s="94"/>
      <c r="B36" s="94"/>
      <c r="C36" s="94"/>
      <c r="D36" s="94"/>
      <c r="E36" s="87"/>
      <c r="F36" s="88"/>
      <c r="G36" s="88"/>
      <c r="H36" s="95"/>
      <c r="I36" s="95"/>
      <c r="J36" s="95"/>
      <c r="K36" s="94"/>
      <c r="L36" s="96"/>
      <c r="M36" s="94"/>
      <c r="N36" s="96"/>
    </row>
    <row r="37" spans="1:15" ht="19.5" customHeight="1">
      <c r="A37" s="370" t="s">
        <v>121</v>
      </c>
      <c r="B37" s="370"/>
      <c r="C37" s="370"/>
      <c r="D37" s="371"/>
      <c r="E37" s="117">
        <f>E39+E47</f>
        <v>0</v>
      </c>
      <c r="F37" s="118">
        <f t="shared" ref="F37:N37" si="6">F39+F47</f>
        <v>0</v>
      </c>
      <c r="G37" s="118">
        <f t="shared" si="6"/>
        <v>0</v>
      </c>
      <c r="H37" s="118">
        <f t="shared" si="6"/>
        <v>0</v>
      </c>
      <c r="I37" s="118">
        <f t="shared" si="6"/>
        <v>0</v>
      </c>
      <c r="J37" s="118">
        <f t="shared" si="6"/>
        <v>0</v>
      </c>
      <c r="K37" s="118">
        <f t="shared" si="6"/>
        <v>0</v>
      </c>
      <c r="L37" s="118">
        <f t="shared" si="6"/>
        <v>0</v>
      </c>
      <c r="M37" s="118">
        <f t="shared" si="6"/>
        <v>0</v>
      </c>
      <c r="N37" s="118">
        <f t="shared" si="6"/>
        <v>0</v>
      </c>
    </row>
    <row r="38" spans="1:15" ht="7.5" customHeight="1">
      <c r="A38" s="85"/>
      <c r="B38" s="85"/>
      <c r="C38" s="85"/>
      <c r="D38" s="85"/>
      <c r="E38" s="119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5" ht="19.5" customHeight="1">
      <c r="A39" s="85" t="s">
        <v>158</v>
      </c>
      <c r="B39" s="85"/>
      <c r="C39" s="85"/>
      <c r="D39" s="85"/>
      <c r="E39" s="117">
        <f>E45</f>
        <v>0</v>
      </c>
      <c r="F39" s="118">
        <f t="shared" ref="F39:N39" si="7">F45</f>
        <v>0</v>
      </c>
      <c r="G39" s="118">
        <f t="shared" si="7"/>
        <v>0</v>
      </c>
      <c r="H39" s="118">
        <f t="shared" si="7"/>
        <v>0</v>
      </c>
      <c r="I39" s="118">
        <f t="shared" si="7"/>
        <v>0</v>
      </c>
      <c r="J39" s="118">
        <f t="shared" si="7"/>
        <v>0</v>
      </c>
      <c r="K39" s="118">
        <f t="shared" si="7"/>
        <v>0</v>
      </c>
      <c r="L39" s="118">
        <f t="shared" si="7"/>
        <v>0</v>
      </c>
      <c r="M39" s="118">
        <f t="shared" si="7"/>
        <v>0</v>
      </c>
      <c r="N39" s="118">
        <f t="shared" si="7"/>
        <v>0</v>
      </c>
    </row>
    <row r="40" spans="1:15" ht="19.5" customHeight="1">
      <c r="A40" s="92" t="s">
        <v>159</v>
      </c>
      <c r="B40" s="350" t="s">
        <v>160</v>
      </c>
      <c r="C40" s="350"/>
      <c r="D40" s="351"/>
      <c r="E40" s="121" t="s">
        <v>161</v>
      </c>
      <c r="F40" s="122" t="s">
        <v>161</v>
      </c>
      <c r="G40" s="122" t="s">
        <v>161</v>
      </c>
      <c r="H40" s="122" t="s">
        <v>161</v>
      </c>
      <c r="I40" s="122" t="s">
        <v>161</v>
      </c>
      <c r="J40" s="122" t="s">
        <v>161</v>
      </c>
      <c r="K40" s="122" t="s">
        <v>161</v>
      </c>
      <c r="L40" s="122" t="s">
        <v>161</v>
      </c>
      <c r="M40" s="122" t="s">
        <v>161</v>
      </c>
      <c r="N40" s="122" t="s">
        <v>161</v>
      </c>
    </row>
    <row r="41" spans="1:15" ht="19.5" customHeight="1">
      <c r="A41" s="85"/>
      <c r="B41" s="99">
        <v>1</v>
      </c>
      <c r="C41" s="350" t="s">
        <v>162</v>
      </c>
      <c r="D41" s="351"/>
      <c r="E41" s="121" t="s">
        <v>161</v>
      </c>
      <c r="F41" s="122" t="s">
        <v>161</v>
      </c>
      <c r="G41" s="122" t="s">
        <v>161</v>
      </c>
      <c r="H41" s="122" t="s">
        <v>161</v>
      </c>
      <c r="I41" s="122" t="s">
        <v>161</v>
      </c>
      <c r="J41" s="122" t="s">
        <v>161</v>
      </c>
      <c r="K41" s="122" t="s">
        <v>161</v>
      </c>
      <c r="L41" s="122" t="s">
        <v>161</v>
      </c>
      <c r="M41" s="122" t="s">
        <v>161</v>
      </c>
      <c r="N41" s="122" t="s">
        <v>161</v>
      </c>
    </row>
    <row r="42" spans="1:15" ht="19.5" customHeight="1">
      <c r="A42" s="85"/>
      <c r="B42" s="99">
        <v>2</v>
      </c>
      <c r="C42" s="350" t="s">
        <v>163</v>
      </c>
      <c r="D42" s="351"/>
      <c r="E42" s="121" t="s">
        <v>161</v>
      </c>
      <c r="F42" s="122" t="s">
        <v>161</v>
      </c>
      <c r="G42" s="122" t="s">
        <v>161</v>
      </c>
      <c r="H42" s="122" t="s">
        <v>161</v>
      </c>
      <c r="I42" s="122" t="s">
        <v>161</v>
      </c>
      <c r="J42" s="122" t="s">
        <v>161</v>
      </c>
      <c r="K42" s="122" t="s">
        <v>161</v>
      </c>
      <c r="L42" s="122" t="s">
        <v>161</v>
      </c>
      <c r="M42" s="122" t="s">
        <v>161</v>
      </c>
      <c r="N42" s="122" t="s">
        <v>161</v>
      </c>
    </row>
    <row r="43" spans="1:15" ht="19.5" customHeight="1">
      <c r="A43" s="85"/>
      <c r="B43" s="99">
        <v>3</v>
      </c>
      <c r="C43" s="350" t="s">
        <v>164</v>
      </c>
      <c r="D43" s="351"/>
      <c r="E43" s="121" t="s">
        <v>161</v>
      </c>
      <c r="F43" s="122" t="s">
        <v>161</v>
      </c>
      <c r="G43" s="122" t="s">
        <v>161</v>
      </c>
      <c r="H43" s="122" t="s">
        <v>161</v>
      </c>
      <c r="I43" s="122" t="s">
        <v>161</v>
      </c>
      <c r="J43" s="122" t="s">
        <v>161</v>
      </c>
      <c r="K43" s="122" t="s">
        <v>161</v>
      </c>
      <c r="L43" s="122" t="s">
        <v>161</v>
      </c>
      <c r="M43" s="122" t="s">
        <v>161</v>
      </c>
      <c r="N43" s="122" t="s">
        <v>161</v>
      </c>
    </row>
    <row r="44" spans="1:15" ht="19.5" customHeight="1">
      <c r="A44" s="92" t="s">
        <v>165</v>
      </c>
      <c r="B44" s="364" t="s">
        <v>166</v>
      </c>
      <c r="C44" s="364"/>
      <c r="D44" s="365"/>
      <c r="E44" s="121" t="s">
        <v>161</v>
      </c>
      <c r="F44" s="122" t="s">
        <v>161</v>
      </c>
      <c r="G44" s="122" t="s">
        <v>161</v>
      </c>
      <c r="H44" s="122" t="s">
        <v>161</v>
      </c>
      <c r="I44" s="122" t="s">
        <v>161</v>
      </c>
      <c r="J44" s="122" t="s">
        <v>161</v>
      </c>
      <c r="K44" s="122" t="s">
        <v>161</v>
      </c>
      <c r="L44" s="122" t="s">
        <v>161</v>
      </c>
      <c r="M44" s="122" t="s">
        <v>161</v>
      </c>
      <c r="N44" s="122" t="s">
        <v>161</v>
      </c>
    </row>
    <row r="45" spans="1:15" ht="19.5" customHeight="1">
      <c r="A45" s="92" t="s">
        <v>167</v>
      </c>
      <c r="B45" s="364" t="s">
        <v>168</v>
      </c>
      <c r="C45" s="364"/>
      <c r="D45" s="365"/>
      <c r="E45" s="117">
        <f>H45+I45</f>
        <v>0</v>
      </c>
      <c r="F45" s="123"/>
      <c r="G45" s="123"/>
      <c r="H45" s="123"/>
      <c r="I45" s="123"/>
      <c r="J45" s="124">
        <f>K45+L45</f>
        <v>0</v>
      </c>
      <c r="K45" s="123"/>
      <c r="L45" s="123"/>
      <c r="M45" s="123"/>
      <c r="N45" s="123"/>
    </row>
    <row r="46" spans="1:15" ht="7.5" customHeight="1">
      <c r="A46" s="85"/>
      <c r="B46" s="85"/>
      <c r="C46" s="85"/>
      <c r="D46" s="85"/>
      <c r="E46" s="119"/>
      <c r="F46" s="125"/>
      <c r="G46" s="125"/>
      <c r="H46" s="125"/>
      <c r="I46" s="125"/>
      <c r="J46" s="120"/>
      <c r="K46" s="120"/>
      <c r="L46" s="120"/>
      <c r="M46" s="120"/>
      <c r="N46" s="120"/>
    </row>
    <row r="47" spans="1:15" ht="18" customHeight="1">
      <c r="A47" s="85" t="s">
        <v>169</v>
      </c>
      <c r="B47" s="85"/>
      <c r="C47" s="85"/>
      <c r="D47" s="85"/>
      <c r="E47" s="117">
        <f>H47+I47</f>
        <v>0</v>
      </c>
      <c r="F47" s="123"/>
      <c r="G47" s="123"/>
      <c r="H47" s="123"/>
      <c r="I47" s="123"/>
      <c r="J47" s="124">
        <f>K47+L47</f>
        <v>0</v>
      </c>
      <c r="K47" s="123"/>
      <c r="L47" s="123"/>
      <c r="M47" s="123"/>
      <c r="N47" s="123"/>
    </row>
    <row r="48" spans="1:15" ht="18" customHeight="1">
      <c r="A48" s="88"/>
      <c r="B48" s="88" t="s">
        <v>170</v>
      </c>
      <c r="C48" s="88"/>
      <c r="D48" s="88"/>
      <c r="E48" s="97"/>
      <c r="F48" s="98"/>
      <c r="G48" s="98"/>
      <c r="H48" s="98"/>
      <c r="I48" s="98"/>
      <c r="J48" s="98"/>
      <c r="K48" s="98"/>
      <c r="L48" s="98"/>
      <c r="M48" s="98"/>
      <c r="N48" s="98"/>
    </row>
    <row r="49" spans="1:14" ht="9" customHeight="1" thickBot="1">
      <c r="A49" s="90"/>
      <c r="B49" s="90"/>
      <c r="C49" s="90"/>
      <c r="D49" s="90"/>
      <c r="E49" s="91"/>
      <c r="F49" s="90"/>
      <c r="G49" s="90"/>
      <c r="H49" s="90"/>
      <c r="I49" s="90"/>
      <c r="J49" s="90"/>
      <c r="K49" s="90"/>
      <c r="L49" s="90"/>
      <c r="M49" s="90"/>
      <c r="N49" s="90"/>
    </row>
    <row r="50" spans="1:14" ht="7.5" customHeight="1" thickTop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1:14">
      <c r="A51" s="85" t="s">
        <v>171</v>
      </c>
      <c r="B51" s="85"/>
      <c r="C51" s="85"/>
      <c r="D51" s="85"/>
      <c r="F51" s="85"/>
      <c r="G51" s="85"/>
      <c r="H51" s="85"/>
      <c r="I51" s="85"/>
      <c r="J51" s="85"/>
      <c r="K51" s="85"/>
      <c r="L51" s="85"/>
      <c r="M51" s="85"/>
      <c r="N51" s="85"/>
    </row>
  </sheetData>
  <mergeCells count="109">
    <mergeCell ref="C42:D42"/>
    <mergeCell ref="C43:D43"/>
    <mergeCell ref="B44:D44"/>
    <mergeCell ref="B45:D45"/>
    <mergeCell ref="H34:H35"/>
    <mergeCell ref="I34:I35"/>
    <mergeCell ref="J34:J35"/>
    <mergeCell ref="A37:D37"/>
    <mergeCell ref="B40:D40"/>
    <mergeCell ref="C41:D41"/>
    <mergeCell ref="C26:E26"/>
    <mergeCell ref="F26:G26"/>
    <mergeCell ref="H26:I26"/>
    <mergeCell ref="J26:K26"/>
    <mergeCell ref="L26:M26"/>
    <mergeCell ref="A33:D35"/>
    <mergeCell ref="E33:I33"/>
    <mergeCell ref="J33:L33"/>
    <mergeCell ref="M33:N33"/>
    <mergeCell ref="E34:E35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A1:D1"/>
    <mergeCell ref="A6:E7"/>
    <mergeCell ref="F6:G7"/>
    <mergeCell ref="H6:I6"/>
    <mergeCell ref="J6:K6"/>
    <mergeCell ref="L6:N6"/>
    <mergeCell ref="H7:I7"/>
    <mergeCell ref="J7:K7"/>
    <mergeCell ref="L7:N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P10,11【転入・転出先別人口】 (H2-28)</vt:lpstr>
      <vt:lpstr>P21【労働力状態人口】 (様式)</vt:lpstr>
      <vt:lpstr>P22,23【産業別就業者数】 (様式)</vt:lpstr>
      <vt:lpstr>P24,25【年齢別就業者数】（様式）</vt:lpstr>
      <vt:lpstr>P26【職業別就業者数】 (様式)</vt:lpstr>
      <vt:lpstr>P28【従業地・通学地による就業者・通学者数、他】 (様式）</vt:lpstr>
      <vt:lpstr>'P10,11【転入・転出先別人口】 (H2-28)'!Print_Area</vt:lpstr>
      <vt:lpstr>'P21【労働力状態人口】 (様式)'!Print_Area</vt:lpstr>
      <vt:lpstr>'P22,23【産業別就業者数】 (様式)'!Print_Area</vt:lpstr>
      <vt:lpstr>'P24,25【年齢別就業者数】（様式）'!Print_Area</vt:lpstr>
      <vt:lpstr>'P26【職業別就業者数】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2020-03-06T00:17:34Z</dcterms:modified>
</cp:coreProperties>
</file>