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1760" tabRatio="912" firstSheet="1" activeTab="1"/>
  </bookViews>
  <sheets>
    <sheet name="P10,11【転入・転出先別人口】 (H2-28)" sheetId="25" state="hidden" r:id="rId1"/>
    <sheet name="P27【世帯の経済構成】 (様式)" sheetId="16" r:id="rId2"/>
    <sheet name="P28【従業地・通学地による就業者・通学者数、他】 (様式）" sheetId="17" state="hidden" r:id="rId3"/>
    <sheet name="P28【従業地・通学地による就業者・通学者数】 (様式）" sheetId="20" r:id="rId4"/>
    <sheet name="P29【常住地による就業者・通学者数】 (様式)" sheetId="18" r:id="rId5"/>
    <sheet name="P30,31【常住従業・就学地による人口】 (様式)" sheetId="19" r:id="rId6"/>
  </sheets>
  <definedNames>
    <definedName name="_xlnm.Print_Area" localSheetId="0">'P10,11【転入・転出先別人口】 (H2-28)'!$A$1:$AA$81</definedName>
    <definedName name="_xlnm.Print_Area" localSheetId="1">'P27【世帯の経済構成】 (様式)'!$A$1:$Q$31</definedName>
    <definedName name="_xlnm.Print_Area" localSheetId="2">'P28【従業地・通学地による就業者・通学者数、他】 (様式）'!$A$1:$N$52</definedName>
    <definedName name="_xlnm.Print_Area" localSheetId="5">'P30,31【常住従業・就学地による人口】 (様式)'!$A$1:$R$72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<sst xmlns="http://schemas.openxmlformats.org/spreadsheetml/2006/main" xmlns:r="http://schemas.openxmlformats.org/officeDocument/2006/relationships" count="197" uniqueCount="197">
  <si>
    <t>三重県</t>
    <rPh sb="0" eb="3">
      <t>ミエケン</t>
    </rPh>
    <phoneticPr fontId="3"/>
  </si>
  <si>
    <t>総数</t>
    <rPh sb="0" eb="2">
      <t>ソウスウ</t>
    </rPh>
    <phoneticPr fontId="3"/>
  </si>
  <si>
    <t>神奈川県</t>
    <rPh sb="0" eb="4">
      <t>カナガワケン</t>
    </rPh>
    <phoneticPr fontId="3"/>
  </si>
  <si>
    <t>他県</t>
    <rPh sb="0" eb="1">
      <t>タ</t>
    </rPh>
    <phoneticPr fontId="3"/>
  </si>
  <si>
    <t>青森県</t>
    <rPh sb="0" eb="3">
      <t>アオモリケン</t>
    </rPh>
    <phoneticPr fontId="3"/>
  </si>
  <si>
    <t>10　人　口</t>
    <rPh sb="3" eb="4">
      <t>ニン</t>
    </rPh>
    <rPh sb="5" eb="6">
      <t>クチ</t>
    </rPh>
    <phoneticPr fontId="3"/>
  </si>
  <si>
    <t>（1）転　入</t>
    <rPh sb="3" eb="4">
      <t>テン</t>
    </rPh>
    <rPh sb="5" eb="6">
      <t>ニュウ</t>
    </rPh>
    <phoneticPr fontId="3"/>
  </si>
  <si>
    <t>埼玉県</t>
    <rPh sb="0" eb="3">
      <t>サイタマケン</t>
    </rPh>
    <phoneticPr fontId="3"/>
  </si>
  <si>
    <t>国外</t>
    <rPh sb="0" eb="2">
      <t>コクガイ</t>
    </rPh>
    <phoneticPr fontId="3"/>
  </si>
  <si>
    <t>岐阜県</t>
    <rPh sb="0" eb="3">
      <t>ギフケン</t>
    </rPh>
    <phoneticPr fontId="3"/>
  </si>
  <si>
    <t>県計</t>
    <rPh sb="0" eb="2">
      <t>ケンケイ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</si>
  <si>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</si>
  <si>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</si>
  <si>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内</t>
    <rPh sb="0" eb="1">
      <t>ナイ</t>
    </rPh>
    <phoneticPr fontId="3"/>
  </si>
  <si>
    <t>外</t>
    <rPh sb="0" eb="1">
      <t>ガイ</t>
    </rPh>
    <phoneticPr fontId="3"/>
  </si>
  <si>
    <t>Ⅰ</t>
  </si>
  <si>
    <t>非農林漁業・業主混合世帯</t>
    <rPh sb="0" eb="1">
      <t>ヒ</t>
    </rPh>
    <rPh sb="1" eb="5">
      <t>ノウリンギョギョウ</t>
    </rPh>
    <rPh sb="6" eb="8">
      <t>ギョウシュ</t>
    </rPh>
    <rPh sb="8" eb="10">
      <t>コンゴウ</t>
    </rPh>
    <rPh sb="10" eb="12">
      <t>セタイ</t>
    </rPh>
    <phoneticPr fontId="3"/>
  </si>
  <si>
    <t>群馬県</t>
    <rPh sb="0" eb="3">
      <t>グンマケン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</si>
  <si>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</si>
  <si>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</si>
  <si>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大船渡市</t>
    <rPh sb="0" eb="4">
      <t>オオフナトシ</t>
    </rPh>
    <phoneticPr fontId="3"/>
  </si>
  <si>
    <t>広田町</t>
    <rPh sb="0" eb="2">
      <t>ヒロタ</t>
    </rPh>
    <rPh sb="2" eb="3">
      <t>チョウ</t>
    </rPh>
    <phoneticPr fontId="3"/>
  </si>
  <si>
    <t>-</t>
  </si>
  <si>
    <t>八幡平市</t>
    <rPh sb="0" eb="3">
      <t>ハチマンタイ</t>
    </rPh>
    <rPh sb="3" eb="4">
      <t>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</si>
  <si>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</si>
  <si>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</si>
  <si>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奥州市</t>
    <rPh sb="0" eb="2">
      <t>オウシュウ</t>
    </rPh>
    <rPh sb="2" eb="3">
      <t>シ</t>
    </rPh>
    <phoneticPr fontId="3"/>
  </si>
  <si>
    <t>花巻市</t>
    <rPh sb="0" eb="3">
      <t>ハナマキシ</t>
    </rPh>
    <phoneticPr fontId="3"/>
  </si>
  <si>
    <t>一関市</t>
    <rPh sb="0" eb="3">
      <t>イチノセキシ</t>
    </rPh>
    <phoneticPr fontId="3"/>
  </si>
  <si>
    <t>竹駒町</t>
    <rPh sb="0" eb="3">
      <t>タケコマチョウ</t>
    </rPh>
    <phoneticPr fontId="3"/>
  </si>
  <si>
    <t>非農林漁業・雇用者世帯</t>
    <rPh sb="0" eb="1">
      <t>ヒ</t>
    </rPh>
    <rPh sb="1" eb="5">
      <t>ノウリンギョギョウ</t>
    </rPh>
    <rPh sb="6" eb="9">
      <t>コヨウシャ</t>
    </rPh>
    <rPh sb="9" eb="11">
      <t>セタイ</t>
    </rPh>
    <phoneticPr fontId="3"/>
  </si>
  <si>
    <t>北上市</t>
    <rPh sb="0" eb="3">
      <t>キタカミシ</t>
    </rPh>
    <phoneticPr fontId="3"/>
  </si>
  <si>
    <t>45～49</t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</si>
  <si>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</si>
  <si>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</si>
  <si>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遠野市</t>
    <rPh sb="0" eb="3">
      <t>トオノシ</t>
    </rPh>
    <phoneticPr fontId="3"/>
  </si>
  <si>
    <t>世帯</t>
    <rPh sb="0" eb="2">
      <t>セタイ</t>
    </rPh>
    <phoneticPr fontId="3"/>
  </si>
  <si>
    <t>釜石市</t>
    <rPh sb="0" eb="3">
      <t>カマイシシ</t>
    </rPh>
    <phoneticPr fontId="3"/>
  </si>
  <si>
    <t>静岡県</t>
    <rPh sb="0" eb="3">
      <t>シズオカケン</t>
    </rPh>
    <phoneticPr fontId="3"/>
  </si>
  <si>
    <t>従前の
住所なし</t>
    <rPh sb="0" eb="2">
      <t>ジュウゼン</t>
    </rPh>
    <rPh sb="4" eb="6">
      <t>ジュウショ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</si>
  <si>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</si>
  <si>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</si>
  <si>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滝沢村</t>
    <rPh sb="0" eb="3">
      <t>タキザワムラ</t>
    </rPh>
    <phoneticPr fontId="3"/>
  </si>
  <si>
    <t>大槌町</t>
    <rPh sb="0" eb="2">
      <t>オオツチ</t>
    </rPh>
    <rPh sb="2" eb="3">
      <t>マチ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</si>
  <si>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</si>
  <si>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</si>
  <si>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</si>
  <si>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</si>
  <si>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</si>
  <si>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</si>
  <si>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</si>
  <si>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岩泉町</t>
    <rPh sb="0" eb="2">
      <t>イワイズミ</t>
    </rPh>
    <rPh sb="2" eb="3">
      <t>マチ</t>
    </rPh>
    <phoneticPr fontId="3"/>
  </si>
  <si>
    <t>50～54</t>
  </si>
  <si>
    <t>その他
県内</t>
    <rPh sb="2" eb="3">
      <t>タ</t>
    </rPh>
    <rPh sb="4" eb="6">
      <t>ケンナイ</t>
    </rPh>
    <phoneticPr fontId="3"/>
  </si>
  <si>
    <t>平　2</t>
    <rPh sb="0" eb="1">
      <t>ヒラ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</si>
  <si>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</si>
  <si>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</si>
  <si>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</si>
  <si>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県内他　　　市町村で　　　従業・通学</t>
    <rPh sb="0" eb="2">
      <t>ケンナイ</t>
    </rPh>
    <rPh sb="2" eb="3">
      <t>タ</t>
    </rPh>
    <rPh sb="7" eb="9">
      <t>チョウソン</t>
    </rPh>
    <rPh sb="13" eb="15">
      <t>ジュウギョウ</t>
    </rPh>
    <rPh sb="16" eb="18">
      <t>ツウガク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</si>
  <si>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</si>
  <si>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</si>
  <si>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</si>
  <si>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県内他市  町村に常住</t>
    <rPh sb="0" eb="2">
      <t>ケンナイ</t>
    </rPh>
    <rPh sb="2" eb="3">
      <t>タ</t>
    </rPh>
    <rPh sb="7" eb="8">
      <t>ムラ</t>
    </rPh>
    <rPh sb="9" eb="11">
      <t>ジョウジュウ</t>
    </rPh>
    <phoneticPr fontId="3"/>
  </si>
  <si>
    <t>栃木県</t>
    <rPh sb="0" eb="3">
      <t>トチギケン</t>
    </rPh>
    <phoneticPr fontId="3"/>
  </si>
  <si>
    <t>愛知県</t>
    <rPh sb="0" eb="3">
      <t>アイチケン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</si>
  <si>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</si>
  <si>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</si>
  <si>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15～19</t>
  </si>
  <si>
    <t>男</t>
    <rPh sb="0" eb="1">
      <t>オトコ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</si>
  <si>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</si>
  <si>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</si>
  <si>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兵庫県</t>
    <rPh sb="0" eb="3">
      <t>ヒョウゴケン</t>
    </rPh>
    <phoneticPr fontId="3"/>
  </si>
  <si>
    <t>他県</t>
    <rPh sb="0" eb="2">
      <t>タケン</t>
    </rPh>
    <phoneticPr fontId="3"/>
  </si>
  <si>
    <t>他市区町村に常住</t>
    <rPh sb="0" eb="1">
      <t>ホカ</t>
    </rPh>
    <rPh sb="1" eb="3">
      <t>シク</t>
    </rPh>
    <rPh sb="3" eb="5">
      <t>チョウソン</t>
    </rPh>
    <rPh sb="6" eb="8">
      <t>ジョウジュウ</t>
    </rPh>
    <phoneticPr fontId="3"/>
  </si>
  <si>
    <t>その他</t>
    <rPh sb="2" eb="3">
      <t>タ</t>
    </rPh>
    <phoneticPr fontId="3"/>
  </si>
  <si>
    <t>（2）転　出</t>
    <rPh sb="3" eb="4">
      <t>テン</t>
    </rPh>
    <rPh sb="5" eb="6">
      <t>デ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</si>
  <si>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</si>
  <si>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15～19歳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</si>
  <si>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</si>
  <si>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t>20～24</t>
  </si>
  <si>
    <t>25～29</t>
  </si>
  <si>
    <t>30～34</t>
  </si>
  <si>
    <t>盛岡市</t>
    <rPh sb="0" eb="2">
      <t>モリオカ</t>
    </rPh>
    <rPh sb="2" eb="3">
      <t>シ</t>
    </rPh>
    <phoneticPr fontId="3"/>
  </si>
  <si>
    <t>35～39</t>
  </si>
  <si>
    <t>40～44</t>
  </si>
  <si>
    <t>横田町</t>
  </si>
  <si>
    <t>55～59</t>
  </si>
  <si>
    <t>60～64</t>
  </si>
  <si>
    <t>28  人　口</t>
    <rPh sb="4" eb="5">
      <t>ニン</t>
    </rPh>
    <rPh sb="6" eb="7">
      <t>クチ</t>
    </rPh>
    <phoneticPr fontId="3"/>
  </si>
  <si>
    <t>65～69</t>
  </si>
  <si>
    <t>70～74</t>
  </si>
  <si>
    <t>75～79</t>
  </si>
  <si>
    <t>80～84</t>
  </si>
  <si>
    <t>女</t>
    <rPh sb="0" eb="1">
      <t>オンナ</t>
    </rPh>
    <phoneticPr fontId="3"/>
  </si>
  <si>
    <t>27　人　口</t>
    <rPh sb="3" eb="4">
      <t>ニン</t>
    </rPh>
    <rPh sb="5" eb="6">
      <t>クチ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</si>
  <si>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</si>
  <si>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通学者</t>
    <rPh sb="0" eb="3">
      <t>ツウガクシャ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</si>
  <si>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</si>
  <si>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</si>
  <si>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農林漁業・雇用者混合世帯</t>
    <rPh sb="0" eb="4">
      <t>ノウリンギョギョウ</t>
    </rPh>
    <rPh sb="5" eb="8">
      <t>コヨウシャ</t>
    </rPh>
    <rPh sb="8" eb="10">
      <t>コンゴウ</t>
    </rPh>
    <rPh sb="10" eb="12">
      <t>セタイ</t>
    </rPh>
    <phoneticPr fontId="3"/>
  </si>
  <si>
    <t>非農林漁業・雇用者混合世帯</t>
    <rPh sb="0" eb="1">
      <t>ヒ</t>
    </rPh>
    <rPh sb="1" eb="5">
      <t>ノウリンギョギョウ</t>
    </rPh>
    <rPh sb="6" eb="9">
      <t>コヨウシャ</t>
    </rPh>
    <rPh sb="9" eb="11">
      <t>コンゴウ</t>
    </rPh>
    <rPh sb="11" eb="13">
      <t>セタイ</t>
    </rPh>
    <phoneticPr fontId="3"/>
  </si>
  <si>
    <t>非農林漁業・業主世帯</t>
    <rPh sb="0" eb="1">
      <t>ヒ</t>
    </rPh>
    <rPh sb="1" eb="5">
      <t>ノウリンギョギョウ</t>
    </rPh>
    <rPh sb="6" eb="8">
      <t>ギョウシュ</t>
    </rPh>
    <rPh sb="8" eb="10">
      <t>セタイ</t>
    </rPh>
    <phoneticPr fontId="3"/>
  </si>
  <si>
    <t>唐桑町</t>
    <rPh sb="0" eb="3">
      <t>カラクワチョウ</t>
    </rPh>
    <phoneticPr fontId="3"/>
  </si>
  <si>
    <t>非農林漁業・業主・雇用者世帯</t>
    <rPh sb="0" eb="1">
      <t>ヒ</t>
    </rPh>
    <rPh sb="1" eb="5">
      <t>ノウリンギョギョウ</t>
    </rPh>
    <rPh sb="6" eb="8">
      <t>ギョウシュ</t>
    </rPh>
    <rPh sb="9" eb="12">
      <t>コヨウシャ</t>
    </rPh>
    <rPh sb="12" eb="14">
      <t>セタイ</t>
    </rPh>
    <phoneticPr fontId="3"/>
  </si>
  <si>
    <t>（世帯の主な就業者が業主）</t>
    <rPh sb="1" eb="3">
      <t>セタイ</t>
    </rPh>
    <rPh sb="4" eb="5">
      <t>オモ</t>
    </rPh>
    <rPh sb="6" eb="9">
      <t>シュウギョウシャ</t>
    </rPh>
    <rPh sb="10" eb="12">
      <t>ギョウシュ</t>
    </rPh>
    <phoneticPr fontId="3"/>
  </si>
  <si>
    <t>（世帯の主な就業者が雇用者）</t>
    <rPh sb="1" eb="3">
      <t>セタイ</t>
    </rPh>
    <rPh sb="4" eb="5">
      <t>オモ</t>
    </rPh>
    <rPh sb="6" eb="9">
      <t>シュウギョウシャ</t>
    </rPh>
    <rPh sb="10" eb="13">
      <t>コヨウシャ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</si>
  <si>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</si>
  <si>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</si>
  <si>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</si>
  <si>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</si>
  <si>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</si>
  <si>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</si>
  <si>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</si>
  <si>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</si>
  <si>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自宅外</t>
    <rPh sb="0" eb="3">
      <t>ジタクガイ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</si>
  <si>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</si>
  <si>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県内</t>
    <rPh sb="0" eb="2">
      <t>ケンナイ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</si>
  <si>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</si>
  <si>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その他の市町村</t>
    <rPh sb="2" eb="3">
      <t>タ</t>
    </rPh>
    <rPh sb="4" eb="7">
      <t>シチョウソン</t>
    </rPh>
    <phoneticPr fontId="3"/>
  </si>
  <si>
    <t>気仙沼市</t>
    <rPh sb="0" eb="4">
      <t>ケセンヌマシ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</si>
  <si>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</si>
  <si>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</si>
  <si>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一般　世帯</t>
    <rPh sb="0" eb="2">
      <t>イッパン</t>
    </rPh>
    <rPh sb="3" eb="5">
      <t>セタイ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</si>
  <si>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</si>
  <si>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</si>
  <si>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</si>
  <si>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</si>
  <si>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</si>
  <si>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</si>
  <si>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</si>
  <si>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</si>
  <si>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</si>
  <si>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住居区域</t>
    <rPh sb="0" eb="2">
      <t>ジュウキョ</t>
    </rPh>
    <rPh sb="2" eb="4">
      <t>クイキ</t>
    </rPh>
    <phoneticPr fontId="3"/>
  </si>
  <si>
    <t>Ⅱ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</si>
  <si>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</si>
  <si>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</si>
  <si>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以外の区域</t>
    <rPh sb="0" eb="2">
      <t>イガイ</t>
    </rPh>
    <rPh sb="3" eb="5">
      <t>クイキ</t>
    </rPh>
    <phoneticPr fontId="3"/>
  </si>
  <si>
    <t>当市に常住する　　　　就業者・通学者</t>
    <rPh sb="0" eb="1">
      <t>トウ</t>
    </rPh>
    <rPh sb="1" eb="2">
      <t>シ</t>
    </rPh>
    <rPh sb="3" eb="5">
      <t>ジョウジュウ</t>
    </rPh>
    <phoneticPr fontId="3"/>
  </si>
  <si>
    <t>30　人 口</t>
    <rPh sb="3" eb="4">
      <t>ニン</t>
    </rPh>
    <rPh sb="5" eb="6">
      <t>クチ</t>
    </rPh>
    <phoneticPr fontId="3"/>
  </si>
  <si>
    <t>当市で従業・通学</t>
    <rPh sb="0" eb="1">
      <t>トウ</t>
    </rPh>
    <rPh sb="1" eb="2">
      <t>シ</t>
    </rPh>
    <rPh sb="3" eb="5">
      <t>ジュウギョウ</t>
    </rPh>
    <rPh sb="6" eb="8">
      <t>ツウガク</t>
    </rPh>
    <phoneticPr fontId="3"/>
  </si>
  <si>
    <t>他市町村で従業・通学</t>
    <rPh sb="0" eb="1">
      <t>タ</t>
    </rPh>
    <rPh sb="1" eb="4">
      <t>シチョウソン</t>
    </rPh>
    <rPh sb="5" eb="7">
      <t>ジュウギョウ</t>
    </rPh>
    <rPh sb="8" eb="10">
      <t>ツウガク</t>
    </rPh>
    <phoneticPr fontId="3"/>
  </si>
  <si>
    <t>◆ 常住地又は従業地・通学地による年齢、男女別人口及び15歳以上就業者数</t>
    <rPh sb="2" eb="4">
      <t>ジョウジュウ</t>
    </rPh>
    <rPh sb="4" eb="5">
      <t>チ</t>
    </rPh>
    <rPh sb="5" eb="6">
      <t>マタ</t>
    </rPh>
    <rPh sb="7" eb="9">
      <t>ジュウギョウ</t>
    </rPh>
    <rPh sb="9" eb="10">
      <t>チ</t>
    </rPh>
    <rPh sb="11" eb="13">
      <t>ツウガク</t>
    </rPh>
    <rPh sb="13" eb="14">
      <t>チ</t>
    </rPh>
    <rPh sb="17" eb="19">
      <t>ネンレイ</t>
    </rPh>
    <rPh sb="20" eb="22">
      <t>ダンジョ</t>
    </rPh>
    <rPh sb="22" eb="23">
      <t>ベツ</t>
    </rPh>
    <rPh sb="23" eb="25">
      <t>ジンコウ</t>
    </rPh>
    <rPh sb="25" eb="26">
      <t>オヨ</t>
    </rPh>
    <rPh sb="29" eb="32">
      <t>サイイジョウ</t>
    </rPh>
    <rPh sb="32" eb="35">
      <t>シュウギョウシャ</t>
    </rPh>
    <rPh sb="35" eb="36">
      <t>スウ</t>
    </rPh>
    <phoneticPr fontId="3"/>
  </si>
  <si>
    <t>男女・年齢　（15区分）</t>
    <rPh sb="0" eb="2">
      <t>ダンジョ</t>
    </rPh>
    <rPh sb="3" eb="5">
      <t>ネンレイ</t>
    </rPh>
    <rPh sb="9" eb="11">
      <t>クブン</t>
    </rPh>
    <phoneticPr fontId="3"/>
  </si>
  <si>
    <t>常住地による人口</t>
    <rPh sb="0" eb="2">
      <t>ジョウジュウ</t>
    </rPh>
    <rPh sb="2" eb="3">
      <t>チ</t>
    </rPh>
    <rPh sb="6" eb="8">
      <t>ジンコウ</t>
    </rPh>
    <phoneticPr fontId="3"/>
  </si>
  <si>
    <t>常住地による</t>
    <rPh sb="0" eb="2">
      <t>ジョウジュウ</t>
    </rPh>
    <rPh sb="2" eb="3">
      <t>チ</t>
    </rPh>
    <phoneticPr fontId="3"/>
  </si>
  <si>
    <t>就業者数</t>
    <rPh sb="0" eb="3">
      <t>シュウギョウシャ</t>
    </rPh>
    <rPh sb="3" eb="4">
      <t>スウ</t>
    </rPh>
    <phoneticPr fontId="3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</si>
  <si>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3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</si>
  <si>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3"/>
  </si>
  <si>
    <t>男女・年齢（15区分）</t>
    <rPh sb="0" eb="2">
      <t>ダンジョ</t>
    </rPh>
    <rPh sb="3" eb="5">
      <t>ネンレイ</t>
    </rPh>
    <rPh sb="8" eb="10">
      <t>クブン</t>
    </rPh>
    <phoneticPr fontId="3"/>
  </si>
  <si>
    <t>総数　　　　(夜間人口)</t>
    <rPh sb="0" eb="2">
      <t>ソウスウ</t>
    </rPh>
    <rPh sb="7" eb="9">
      <t>ヤカン</t>
    </rPh>
    <rPh sb="9" eb="11">
      <t>ジンコウ</t>
    </rPh>
    <phoneticPr fontId="3"/>
  </si>
  <si>
    <t>高田町</t>
    <rPh sb="0" eb="3">
      <t>タカタチョウ</t>
    </rPh>
    <phoneticPr fontId="3"/>
  </si>
  <si>
    <r>
      <t>従業も　　通学も　　</t>
    </r>
    <r>
      <rPr>
        <sz val="9"/>
        <color theme="1"/>
        <rFont val="ＭＳ 明朝"/>
      </rPr>
      <t>していない</t>
    </r>
    <rPh sb="0" eb="2">
      <t>ジュウギョウ</t>
    </rPh>
    <rPh sb="5" eb="7">
      <t>ツウガク</t>
    </rPh>
    <phoneticPr fontId="3"/>
  </si>
  <si>
    <t>自宅で　　従業</t>
    <rPh sb="0" eb="2">
      <t>ジタク</t>
    </rPh>
    <rPh sb="5" eb="7">
      <t>ジュウギョウ</t>
    </rPh>
    <phoneticPr fontId="3"/>
  </si>
  <si>
    <t>自宅外の陸前高田市で従業・通学</t>
    <rPh sb="0" eb="3">
      <t>ジタクガイ</t>
    </rPh>
    <rPh sb="4" eb="9">
      <t>リクゼンタカタシ</t>
    </rPh>
    <rPh sb="10" eb="12">
      <t>ジュウギョウ</t>
    </rPh>
    <rPh sb="13" eb="15">
      <t>ツウガク</t>
    </rPh>
    <phoneticPr fontId="3"/>
  </si>
  <si>
    <t>他県で従業・通学</t>
    <rPh sb="0" eb="2">
      <t>タケン</t>
    </rPh>
    <rPh sb="3" eb="5">
      <t>ジュウギョウ</t>
    </rPh>
    <rPh sb="6" eb="8">
      <t>ツウガク</t>
    </rPh>
    <phoneticPr fontId="3"/>
  </si>
  <si>
    <t>総数        (昼間人口)</t>
    <rPh sb="0" eb="2">
      <t>ソウスウ</t>
    </rPh>
    <rPh sb="11" eb="13">
      <t>チュウカン</t>
    </rPh>
    <rPh sb="13" eb="15">
      <t>ジンコウ</t>
    </rPh>
    <phoneticPr fontId="3"/>
  </si>
  <si>
    <t>自宅外の　　陸前高田市で従業</t>
    <rPh sb="0" eb="3">
      <t>ジタクガイ</t>
    </rPh>
    <rPh sb="6" eb="11">
      <t>リクゼンタカタシ</t>
    </rPh>
    <rPh sb="12" eb="14">
      <t>ジュウギョウ</t>
    </rPh>
    <phoneticPr fontId="3"/>
  </si>
  <si>
    <t>県内他市  町村で従業</t>
    <rPh sb="0" eb="2">
      <t>ケンナイ</t>
    </rPh>
    <rPh sb="2" eb="3">
      <t>タ</t>
    </rPh>
    <rPh sb="7" eb="8">
      <t>ムラ</t>
    </rPh>
    <rPh sb="9" eb="11">
      <t>ジュウギョウ</t>
    </rPh>
    <phoneticPr fontId="3"/>
  </si>
  <si>
    <t>他県で　　従業</t>
    <rPh sb="0" eb="2">
      <t>タケン</t>
    </rPh>
    <rPh sb="5" eb="7">
      <t>ジュウギョウ</t>
    </rPh>
    <phoneticPr fontId="3"/>
  </si>
  <si>
    <t>他県に　　常住</t>
    <rPh sb="0" eb="2">
      <t>タケン</t>
    </rPh>
    <rPh sb="5" eb="7">
      <t>ジョウジュウ</t>
    </rPh>
    <phoneticPr fontId="3"/>
  </si>
  <si>
    <t>労働力状態「不詳」を含む</t>
    <rPh sb="0" eb="3">
      <t>ロウドウリョク</t>
    </rPh>
    <rPh sb="3" eb="5">
      <t>ジョウタイ</t>
    </rPh>
    <rPh sb="6" eb="8">
      <t>フショウ</t>
    </rPh>
    <rPh sb="10" eb="11">
      <t>フク</t>
    </rPh>
    <phoneticPr fontId="3"/>
  </si>
  <si>
    <t>平成27年10月1日現在（単位：人）</t>
  </si>
  <si>
    <t>平成27年10月1日現在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3"/>
  </si>
  <si>
    <t>平成27年10月1日現在</t>
  </si>
  <si>
    <t>　資料：市民課</t>
    <rPh sb="4" eb="6">
      <t>シミン</t>
    </rPh>
    <phoneticPr fontId="3"/>
  </si>
  <si>
    <t>福島県</t>
    <rPh sb="0" eb="2">
      <t>フクシマ</t>
    </rPh>
    <rPh sb="2" eb="3">
      <t>ケン</t>
    </rPh>
    <phoneticPr fontId="3"/>
  </si>
  <si>
    <t>青森県</t>
    <rPh sb="0" eb="2">
      <t>アオモリ</t>
    </rPh>
    <rPh sb="2" eb="3">
      <t>ケン</t>
    </rPh>
    <phoneticPr fontId="3"/>
  </si>
  <si>
    <t>常住地による　　　　　　従業・通学市町村</t>
  </si>
  <si>
    <t>秋田県</t>
    <rPh sb="0" eb="2">
      <t>アキタ</t>
    </rPh>
    <rPh sb="2" eb="3">
      <t>ケン</t>
    </rPh>
    <phoneticPr fontId="3"/>
  </si>
  <si>
    <t>山形県</t>
    <rPh sb="0" eb="2">
      <t>ヤマガタ</t>
    </rPh>
    <rPh sb="2" eb="3">
      <t>ケン</t>
    </rPh>
    <phoneticPr fontId="3"/>
  </si>
  <si>
    <t>茨城県</t>
    <rPh sb="0" eb="2">
      <t>イバラキ</t>
    </rPh>
    <rPh sb="2" eb="3">
      <t>ケン</t>
    </rPh>
    <phoneticPr fontId="3"/>
  </si>
  <si>
    <t>非就業者世帯</t>
    <rPh sb="0" eb="1">
      <t>ヒ</t>
    </rPh>
    <rPh sb="1" eb="4">
      <t>シュウギョウシャ</t>
    </rPh>
    <rPh sb="4" eb="6">
      <t>セタイ</t>
    </rPh>
    <phoneticPr fontId="3"/>
  </si>
  <si>
    <t>群馬県</t>
    <rPh sb="0" eb="2">
      <t>グンマ</t>
    </rPh>
    <rPh sb="2" eb="3">
      <t>ケン</t>
    </rPh>
    <phoneticPr fontId="3"/>
  </si>
  <si>
    <t>従業地・通学地による　　　　　　　常住市区町村</t>
  </si>
  <si>
    <t>従業地・通学地による常住市区町村</t>
  </si>
  <si>
    <t>栃木県</t>
    <rPh sb="0" eb="2">
      <t>トチギ</t>
    </rPh>
    <rPh sb="2" eb="3">
      <t>ケン</t>
    </rPh>
    <phoneticPr fontId="3"/>
  </si>
  <si>
    <t>各年10月1日現在（単位：人）　</t>
  </si>
  <si>
    <t>…</t>
  </si>
  <si>
    <t>※手数え</t>
    <rPh sb="1" eb="2">
      <t>テ</t>
    </rPh>
    <rPh sb="2" eb="3">
      <t>カゾ</t>
    </rPh>
    <phoneticPr fontId="3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</si>
  <si>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</si>
  <si>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農林漁業・業主世帯</t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</si>
  <si>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</si>
  <si>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農林漁業・非農林漁業就業者混合世帯</t>
    <rPh sb="0" eb="2">
      <t>ノウリン</t>
    </rPh>
    <rPh sb="2" eb="4">
      <t>ギョギョウ</t>
    </rPh>
    <rPh sb="5" eb="6">
      <t>ヒ</t>
    </rPh>
    <rPh sb="13" eb="15">
      <t>コンゴウ</t>
    </rPh>
    <rPh sb="15" eb="17">
      <t>セタイ</t>
    </rPh>
    <phoneticPr fontId="3"/>
  </si>
  <si>
    <t>農林漁業・業主混合世帯</t>
    <rPh sb="0" eb="4">
      <t>ノウリンギョギョウ</t>
    </rPh>
    <rPh sb="5" eb="7">
      <t>ギョウシュ</t>
    </rPh>
    <rPh sb="7" eb="9">
      <t>コンゴウ</t>
    </rPh>
    <rPh sb="9" eb="11">
      <t>セタイ</t>
    </rPh>
    <phoneticPr fontId="3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</si>
  <si>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</si>
  <si>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分類不能の世帯</t>
    <rPh sb="0" eb="2">
      <t>ブンルイ</t>
    </rPh>
    <rPh sb="2" eb="4">
      <t>フノウ</t>
    </rPh>
    <rPh sb="5" eb="7">
      <t>セタイ</t>
    </rPh>
    <phoneticPr fontId="3"/>
  </si>
  <si>
    <t>気仙町</t>
    <rPh sb="0" eb="3">
      <t>ケセンチョウ</t>
    </rPh>
    <phoneticPr fontId="3"/>
  </si>
  <si>
    <t>米崎町</t>
    <rPh sb="0" eb="3">
      <t>ヨネサキチョウ</t>
    </rPh>
    <phoneticPr fontId="3"/>
  </si>
  <si>
    <t>小友町</t>
    <rPh sb="0" eb="2">
      <t>オトモ</t>
    </rPh>
    <rPh sb="2" eb="3">
      <t>チョウ</t>
    </rPh>
    <phoneticPr fontId="3"/>
  </si>
  <si>
    <t>矢作町</t>
  </si>
  <si>
    <t>◆ 世帯の経済構成別一般世帯数</t>
    <rPh sb="2" eb="4">
      <t>セタイ</t>
    </rPh>
    <rPh sb="5" eb="7">
      <t>ケイザイ</t>
    </rPh>
    <rPh sb="7" eb="9">
      <t>コウセイ</t>
    </rPh>
    <rPh sb="9" eb="10">
      <t>ベツ</t>
    </rPh>
    <rPh sb="10" eb="12">
      <t>イッパン</t>
    </rPh>
    <rPh sb="12" eb="15">
      <t>セタイスウ</t>
    </rPh>
    <phoneticPr fontId="3"/>
  </si>
  <si>
    <t>コミュニティ別</t>
    <rPh sb="6" eb="7">
      <t>ベツ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</si>
  <si>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</si>
  <si>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◆ 常住地による従業・通学市町村別15歳以上就業者数及び通学者数</t>
    <rPh sb="4" eb="5">
      <t>チ</t>
    </rPh>
    <rPh sb="14" eb="16">
      <t>チョウソン</t>
    </rPh>
    <rPh sb="16" eb="17">
      <t>ベツ</t>
    </rPh>
    <rPh sb="19" eb="22">
      <t>サイイジョウ</t>
    </rPh>
    <rPh sb="22" eb="25">
      <t>シュウギョウシャ</t>
    </rPh>
    <rPh sb="25" eb="26">
      <t>スウ</t>
    </rPh>
    <rPh sb="26" eb="27">
      <t>オヨ</t>
    </rPh>
    <rPh sb="28" eb="31">
      <t>ツウガクシャ</t>
    </rPh>
    <rPh sb="31" eb="32">
      <t>スウ</t>
    </rPh>
    <phoneticPr fontId="3"/>
  </si>
  <si>
    <t>人　口　11</t>
  </si>
  <si>
    <t>人　口　31</t>
  </si>
  <si>
    <t>人　口　29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</si>
</sst>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0"/>
      <color auto="1"/>
      <name val="ＭＳ 明朝"/>
      <family val="1"/>
    </font>
    <font>
      <b/>
      <sz val="12"/>
      <color auto="1"/>
      <name val="ＭＳ Ｐゴシック"/>
      <family val="3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b/>
      <sz val="14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b/>
      <sz val="11"/>
      <color theme="1"/>
      <name val="ＭＳ 明朝"/>
      <family val="1"/>
    </font>
    <font>
      <sz val="10"/>
      <color theme="1"/>
      <name val="ＭＳ 明朝"/>
      <family val="1"/>
    </font>
    <font>
      <sz val="14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b/>
      <sz val="11"/>
      <color theme="1"/>
      <name val="ＭＳ Ｐゴシック"/>
      <family val="3"/>
      <scheme val="minor"/>
    </font>
    <font>
      <sz val="9"/>
      <color theme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9" fillId="0" borderId="0" xfId="0" applyFont="1"/>
    <xf numFmtId="0" fontId="10" fillId="0" borderId="13" xfId="0" applyFont="1" applyBorder="1" applyAlignment="1">
      <alignment horizontal="distributed" vertical="center" wrapText="1" justifyLastLine="1"/>
    </xf>
    <xf numFmtId="0" fontId="10" fillId="0" borderId="14" xfId="0" applyFont="1" applyBorder="1" applyAlignment="1">
      <alignment horizontal="distributed" vertical="center" wrapText="1" justifyLastLine="1"/>
    </xf>
    <xf numFmtId="0" fontId="10" fillId="0" borderId="0" xfId="0" applyFont="1"/>
    <xf numFmtId="0" fontId="11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4" xfId="0" applyFont="1" applyBorder="1"/>
    <xf numFmtId="0" fontId="10" fillId="0" borderId="0" xfId="0" applyFont="1" applyAlignment="1">
      <alignment horizontal="distributed"/>
    </xf>
    <xf numFmtId="0" fontId="10" fillId="0" borderId="0" xfId="0" applyFont="1" applyBorder="1" applyAlignment="1">
      <alignment horizontal="distributed" wrapText="1"/>
    </xf>
    <xf numFmtId="0" fontId="10" fillId="0" borderId="0" xfId="0" applyFont="1" applyBorder="1" applyAlignment="1">
      <alignment horizontal="distributed"/>
    </xf>
    <xf numFmtId="0" fontId="12" fillId="0" borderId="0" xfId="0" applyFont="1" applyAlignment="1">
      <alignment horizontal="distributed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15" xfId="0" applyFont="1" applyBorder="1" applyAlignment="1">
      <alignment horizontal="distributed" vertical="center" wrapText="1" justifyLastLine="1"/>
    </xf>
    <xf numFmtId="0" fontId="10" fillId="0" borderId="16" xfId="0" applyFont="1" applyBorder="1" applyAlignment="1">
      <alignment horizontal="distributed" vertical="center" wrapText="1" justifyLastLine="1"/>
    </xf>
    <xf numFmtId="0" fontId="11" fillId="0" borderId="3" xfId="0" applyFont="1" applyBorder="1" applyAlignment="1">
      <alignment horizontal="distributed"/>
    </xf>
    <xf numFmtId="0" fontId="10" fillId="0" borderId="3" xfId="0" applyFont="1" applyBorder="1" applyAlignment="1">
      <alignment horizontal="distributed"/>
    </xf>
    <xf numFmtId="0" fontId="10" fillId="0" borderId="3" xfId="0" applyFont="1" applyBorder="1" applyAlignment="1"/>
    <xf numFmtId="0" fontId="12" fillId="0" borderId="3" xfId="0" applyFont="1" applyBorder="1" applyAlignment="1">
      <alignment horizontal="distributed"/>
    </xf>
    <xf numFmtId="0" fontId="0" fillId="0" borderId="3" xfId="0" applyBorder="1"/>
    <xf numFmtId="0" fontId="10" fillId="0" borderId="5" xfId="0" applyFont="1" applyBorder="1" applyAlignment="1">
      <alignment horizontal="center" vertical="center" wrapText="1" justifyLastLine="1"/>
    </xf>
    <xf numFmtId="0" fontId="10" fillId="0" borderId="6" xfId="0" applyFont="1" applyBorder="1" applyAlignment="1">
      <alignment horizontal="center" vertical="center" wrapText="1" justifyLastLine="1"/>
    </xf>
    <xf numFmtId="0" fontId="10" fillId="0" borderId="17" xfId="0" applyFont="1" applyBorder="1"/>
    <xf numFmtId="38" fontId="10" fillId="0" borderId="17" xfId="3" applyFont="1" applyFill="1" applyBorder="1" applyAlignment="1"/>
    <xf numFmtId="38" fontId="10" fillId="0" borderId="17" xfId="3" applyFont="1" applyFill="1" applyBorder="1" applyAlignment="1">
      <alignment horizontal="right" vertical="center"/>
    </xf>
    <xf numFmtId="38" fontId="10" fillId="0" borderId="17" xfId="3" applyFont="1" applyFill="1" applyBorder="1" applyAlignment="1">
      <alignment horizontal="left"/>
    </xf>
    <xf numFmtId="0" fontId="10" fillId="0" borderId="8" xfId="0" applyFont="1" applyBorder="1"/>
    <xf numFmtId="0" fontId="10" fillId="0" borderId="18" xfId="0" applyFont="1" applyBorder="1" applyAlignment="1">
      <alignment horizontal="center" vertical="center" wrapText="1" justifyLastLine="1"/>
    </xf>
    <xf numFmtId="0" fontId="10" fillId="0" borderId="19" xfId="0" applyFont="1" applyBorder="1" applyAlignment="1">
      <alignment horizontal="center" vertical="center" wrapText="1" justifyLastLine="1"/>
    </xf>
    <xf numFmtId="38" fontId="10" fillId="0" borderId="0" xfId="3" applyFont="1" applyFill="1" applyBorder="1" applyAlignment="1">
      <alignment horizontal="right"/>
    </xf>
    <xf numFmtId="38" fontId="10" fillId="0" borderId="0" xfId="3" applyFont="1" applyFill="1" applyBorder="1" applyAlignment="1">
      <alignment horizontal="right" vertical="center"/>
    </xf>
    <xf numFmtId="0" fontId="10" fillId="0" borderId="15" xfId="0" applyFont="1" applyBorder="1" applyAlignment="1">
      <alignment horizontal="center" vertical="center" wrapText="1" justifyLastLine="1"/>
    </xf>
    <xf numFmtId="0" fontId="10" fillId="0" borderId="16" xfId="0" applyFont="1" applyBorder="1" applyAlignment="1">
      <alignment horizontal="center" vertical="center" wrapText="1" justifyLastLine="1"/>
    </xf>
    <xf numFmtId="38" fontId="10" fillId="0" borderId="0" xfId="3" applyFont="1" applyFill="1" applyBorder="1" applyAlignment="1"/>
    <xf numFmtId="0" fontId="10" fillId="0" borderId="5" xfId="0" applyFont="1" applyBorder="1" applyAlignment="1">
      <alignment horizontal="center" vertical="center" justifyLastLine="1"/>
    </xf>
    <xf numFmtId="0" fontId="10" fillId="0" borderId="6" xfId="0" applyFont="1" applyBorder="1" applyAlignment="1">
      <alignment horizontal="center" vertical="center" justifyLastLine="1"/>
    </xf>
    <xf numFmtId="38" fontId="10" fillId="0" borderId="0" xfId="3" applyFont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38" fontId="10" fillId="0" borderId="0" xfId="3" applyFont="1" applyAlignment="1"/>
    <xf numFmtId="0" fontId="0" fillId="0" borderId="4" xfId="0" applyBorder="1"/>
    <xf numFmtId="0" fontId="13" fillId="0" borderId="0" xfId="0" applyFont="1" applyAlignment="1">
      <alignment horizontal="right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0" xfId="0" applyFont="1"/>
    <xf numFmtId="0" fontId="11" fillId="0" borderId="0" xfId="0" applyFont="1"/>
    <xf numFmtId="0" fontId="10" fillId="0" borderId="0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horizontal="distributed" justifyLastLine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distributed" vertical="center"/>
    </xf>
    <xf numFmtId="0" fontId="15" fillId="0" borderId="0" xfId="0" applyFont="1"/>
    <xf numFmtId="0" fontId="10" fillId="0" borderId="0" xfId="0" applyFont="1" applyAlignment="1">
      <alignment horizontal="center"/>
    </xf>
    <xf numFmtId="0" fontId="10" fillId="2" borderId="0" xfId="0" applyFont="1" applyFill="1" applyBorder="1" applyAlignment="1">
      <alignment horizontal="distributed"/>
    </xf>
    <xf numFmtId="0" fontId="10" fillId="0" borderId="3" xfId="0" applyFont="1" applyBorder="1" applyAlignment="1">
      <alignment horizontal="distributed" vertical="center" wrapText="1" justifyLastLine="1"/>
    </xf>
    <xf numFmtId="0" fontId="10" fillId="0" borderId="3" xfId="0" applyFont="1" applyBorder="1" applyAlignment="1">
      <alignment horizontal="distributed" justifyLastLine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distributed" vertical="center"/>
    </xf>
    <xf numFmtId="0" fontId="10" fillId="2" borderId="3" xfId="0" applyFont="1" applyFill="1" applyBorder="1" applyAlignment="1">
      <alignment horizontal="distributed"/>
    </xf>
    <xf numFmtId="0" fontId="10" fillId="0" borderId="11" xfId="0" applyFont="1" applyBorder="1" applyAlignment="1">
      <alignment horizontal="distributed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19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center" vertical="center"/>
    </xf>
    <xf numFmtId="38" fontId="12" fillId="3" borderId="17" xfId="3" applyFont="1" applyFill="1" applyBorder="1" applyAlignment="1"/>
    <xf numFmtId="38" fontId="12" fillId="0" borderId="17" xfId="3" applyFont="1" applyBorder="1" applyAlignment="1"/>
    <xf numFmtId="38" fontId="12" fillId="0" borderId="17" xfId="3" applyFont="1" applyBorder="1" applyAlignment="1">
      <alignment horizontal="right"/>
    </xf>
    <xf numFmtId="0" fontId="10" fillId="0" borderId="18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center"/>
    </xf>
    <xf numFmtId="38" fontId="10" fillId="3" borderId="17" xfId="3" applyFont="1" applyFill="1" applyBorder="1" applyAlignment="1">
      <alignment horizontal="right"/>
    </xf>
    <xf numFmtId="38" fontId="10" fillId="0" borderId="17" xfId="3" applyFont="1" applyBorder="1" applyAlignment="1">
      <alignment horizontal="right"/>
    </xf>
    <xf numFmtId="0" fontId="10" fillId="0" borderId="20" xfId="0" applyFont="1" applyBorder="1" applyAlignment="1">
      <alignment horizontal="distributed" justifyLastLine="1"/>
    </xf>
    <xf numFmtId="0" fontId="10" fillId="0" borderId="21" xfId="0" applyFont="1" applyBorder="1"/>
    <xf numFmtId="0" fontId="10" fillId="0" borderId="12" xfId="0" applyFont="1" applyBorder="1"/>
    <xf numFmtId="38" fontId="12" fillId="3" borderId="0" xfId="3" applyFont="1" applyFill="1" applyBorder="1" applyAlignment="1"/>
    <xf numFmtId="38" fontId="12" fillId="0" borderId="0" xfId="3" applyFont="1" applyAlignment="1"/>
    <xf numFmtId="38" fontId="12" fillId="0" borderId="0" xfId="3" applyFont="1" applyBorder="1" applyAlignment="1">
      <alignment horizontal="right"/>
    </xf>
    <xf numFmtId="38" fontId="12" fillId="4" borderId="0" xfId="3" applyFont="1" applyFill="1" applyAlignment="1"/>
    <xf numFmtId="0" fontId="10" fillId="0" borderId="13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38" fontId="10" fillId="3" borderId="0" xfId="3" applyFont="1" applyFill="1" applyBorder="1" applyAlignment="1">
      <alignment horizontal="right"/>
    </xf>
    <xf numFmtId="0" fontId="10" fillId="0" borderId="18" xfId="0" applyFont="1" applyBorder="1" applyAlignment="1">
      <alignment horizontal="distributed" justifyLastLine="1"/>
    </xf>
    <xf numFmtId="0" fontId="10" fillId="0" borderId="19" xfId="0" applyFont="1" applyBorder="1" applyAlignment="1">
      <alignment horizontal="distributed" justifyLastLine="1"/>
    </xf>
    <xf numFmtId="38" fontId="10" fillId="3" borderId="0" xfId="3" applyFont="1" applyFill="1" applyAlignment="1">
      <alignment horizontal="right"/>
    </xf>
    <xf numFmtId="38" fontId="10" fillId="4" borderId="0" xfId="3" applyFont="1" applyFill="1" applyAlignment="1">
      <alignment horizontal="right"/>
    </xf>
    <xf numFmtId="38" fontId="10" fillId="4" borderId="0" xfId="3" applyFont="1" applyFill="1" applyBorder="1" applyAlignment="1">
      <alignment horizontal="right"/>
    </xf>
    <xf numFmtId="0" fontId="10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distributed" justifyLastLine="1"/>
    </xf>
    <xf numFmtId="0" fontId="10" fillId="0" borderId="14" xfId="0" applyFont="1" applyBorder="1" applyAlignment="1">
      <alignment horizontal="distributed" justifyLastLine="1"/>
    </xf>
    <xf numFmtId="0" fontId="10" fillId="0" borderId="1" xfId="0" applyFont="1" applyBorder="1" applyAlignment="1">
      <alignment horizontal="distributed" justifyLastLine="1"/>
    </xf>
    <xf numFmtId="0" fontId="10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8" fontId="12" fillId="3" borderId="0" xfId="3" applyFont="1" applyFill="1" applyAlignment="1"/>
    <xf numFmtId="0" fontId="10" fillId="0" borderId="0" xfId="0" applyFont="1" applyBorder="1" applyAlignment="1">
      <alignment horizontal="left"/>
    </xf>
    <xf numFmtId="0" fontId="10" fillId="0" borderId="22" xfId="0" applyFont="1" applyBorder="1" applyAlignment="1">
      <alignment horizontal="distributed" vertical="center" wrapText="1" justifyLastLine="1"/>
    </xf>
    <xf numFmtId="0" fontId="10" fillId="0" borderId="6" xfId="0" applyFont="1" applyBorder="1" applyAlignment="1">
      <alignment horizontal="distributed" vertical="center" wrapText="1" justifyLastLine="1"/>
    </xf>
    <xf numFmtId="0" fontId="10" fillId="0" borderId="2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6" fillId="0" borderId="0" xfId="0" applyFont="1" applyAlignment="1"/>
    <xf numFmtId="0" fontId="10" fillId="0" borderId="13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distributed" vertical="center" wrapText="1"/>
    </xf>
    <xf numFmtId="0" fontId="10" fillId="0" borderId="14" xfId="0" applyFont="1" applyBorder="1" applyAlignment="1">
      <alignment horizontal="distributed" vertical="center" wrapText="1"/>
    </xf>
    <xf numFmtId="0" fontId="10" fillId="0" borderId="23" xfId="0" applyFont="1" applyBorder="1" applyAlignment="1">
      <alignment horizontal="distributed" vertical="center" wrapText="1"/>
    </xf>
    <xf numFmtId="0" fontId="12" fillId="0" borderId="0" xfId="0" applyFont="1" applyBorder="1"/>
    <xf numFmtId="0" fontId="12" fillId="0" borderId="0" xfId="0" applyFont="1"/>
    <xf numFmtId="0" fontId="17" fillId="0" borderId="0" xfId="0" applyFont="1"/>
    <xf numFmtId="0" fontId="12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0" fontId="10" fillId="0" borderId="24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wrapText="1"/>
    </xf>
    <xf numFmtId="0" fontId="12" fillId="0" borderId="3" xfId="0" applyFont="1" applyBorder="1" applyAlignment="1">
      <alignment horizontal="center"/>
    </xf>
    <xf numFmtId="0" fontId="10" fillId="0" borderId="22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2" fillId="0" borderId="7" xfId="0" applyFont="1" applyBorder="1" applyAlignment="1">
      <alignment horizontal="center"/>
    </xf>
    <xf numFmtId="0" fontId="12" fillId="0" borderId="19" xfId="0" applyFont="1" applyBorder="1" applyAlignment="1">
      <alignment horizontal="distributed" wrapText="1"/>
    </xf>
    <xf numFmtId="0" fontId="12" fillId="0" borderId="23" xfId="0" applyFont="1" applyBorder="1" applyAlignment="1">
      <alignment horizontal="distributed" wrapText="1"/>
    </xf>
    <xf numFmtId="38" fontId="10" fillId="0" borderId="0" xfId="3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3" xfId="0" applyFont="1" applyBorder="1" applyAlignment="1">
      <alignment horizontal="distributed" vertical="center"/>
    </xf>
    <xf numFmtId="0" fontId="10" fillId="0" borderId="20" xfId="0" applyFont="1" applyBorder="1" applyAlignment="1">
      <alignment horizontal="center"/>
    </xf>
    <xf numFmtId="0" fontId="12" fillId="0" borderId="0" xfId="0" applyFont="1" applyBorder="1" applyAlignment="1"/>
    <xf numFmtId="0" fontId="10" fillId="0" borderId="1" xfId="0" applyFont="1" applyBorder="1" applyAlignment="1">
      <alignment horizontal="center"/>
    </xf>
    <xf numFmtId="38" fontId="10" fillId="0" borderId="0" xfId="3" applyFont="1" applyFill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0" fillId="0" borderId="4" xfId="0" applyFont="1" applyBorder="1"/>
    <xf numFmtId="0" fontId="12" fillId="0" borderId="0" xfId="0" applyFont="1" applyBorder="1" applyAlignment="1">
      <alignment horizontal="right"/>
    </xf>
    <xf numFmtId="0" fontId="0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distributed" justifyLastLine="1"/>
    </xf>
    <xf numFmtId="0" fontId="12" fillId="0" borderId="16" xfId="0" applyFont="1" applyBorder="1"/>
    <xf numFmtId="0" fontId="12" fillId="0" borderId="0" xfId="0" applyFont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/>
    <xf numFmtId="0" fontId="12" fillId="0" borderId="11" xfId="0" applyFont="1" applyBorder="1" applyAlignment="1">
      <alignment horizontal="distributed" justifyLastLine="1"/>
    </xf>
    <xf numFmtId="0" fontId="18" fillId="0" borderId="7" xfId="0" applyFont="1" applyBorder="1" applyAlignment="1">
      <alignment horizontal="distributed" vertical="center" wrapText="1"/>
    </xf>
    <xf numFmtId="0" fontId="18" fillId="0" borderId="19" xfId="0" applyFont="1" applyBorder="1" applyAlignment="1">
      <alignment horizontal="distributed" vertical="center" wrapText="1"/>
    </xf>
    <xf numFmtId="0" fontId="12" fillId="0" borderId="7" xfId="0" applyFont="1" applyBorder="1"/>
    <xf numFmtId="38" fontId="12" fillId="0" borderId="19" xfId="3" applyFont="1" applyFill="1" applyBorder="1" applyAlignment="1"/>
    <xf numFmtId="38" fontId="12" fillId="0" borderId="0" xfId="3" applyFont="1" applyFill="1" applyBorder="1" applyAlignment="1"/>
    <xf numFmtId="0" fontId="12" fillId="0" borderId="8" xfId="0" applyFont="1" applyBorder="1"/>
    <xf numFmtId="0" fontId="12" fillId="0" borderId="13" xfId="0" applyFont="1" applyBorder="1" applyAlignment="1">
      <alignment horizontal="distributed" justifyLastLine="1"/>
    </xf>
    <xf numFmtId="0" fontId="12" fillId="0" borderId="7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distributed" vertical="center" wrapText="1"/>
    </xf>
    <xf numFmtId="38" fontId="12" fillId="0" borderId="14" xfId="3" applyFont="1" applyFill="1" applyBorder="1" applyAlignment="1"/>
    <xf numFmtId="0" fontId="12" fillId="0" borderId="20" xfId="0" applyFont="1" applyBorder="1" applyAlignment="1">
      <alignment horizontal="distributed" justifyLastLine="1"/>
    </xf>
    <xf numFmtId="38" fontId="12" fillId="0" borderId="0" xfId="3" applyFont="1" applyFill="1" applyAlignment="1">
      <alignment horizontal="center"/>
    </xf>
    <xf numFmtId="38" fontId="12" fillId="0" borderId="0" xfId="3" applyFont="1" applyFill="1" applyBorder="1" applyAlignment="1">
      <alignment horizontal="center"/>
    </xf>
    <xf numFmtId="38" fontId="12" fillId="0" borderId="0" xfId="3" applyFont="1" applyFill="1" applyAlignment="1">
      <alignment horizontal="right"/>
    </xf>
    <xf numFmtId="0" fontId="12" fillId="0" borderId="1" xfId="0" applyFont="1" applyBorder="1" applyAlignment="1">
      <alignment horizontal="distributed" justifyLastLine="1"/>
    </xf>
    <xf numFmtId="0" fontId="12" fillId="0" borderId="22" xfId="0" applyFont="1" applyBorder="1" applyAlignment="1">
      <alignment horizontal="distributed" vertical="center" wrapText="1"/>
    </xf>
    <xf numFmtId="0" fontId="12" fillId="0" borderId="6" xfId="0" applyFont="1" applyBorder="1" applyAlignment="1">
      <alignment horizontal="distributed" vertical="center" wrapText="1"/>
    </xf>
    <xf numFmtId="38" fontId="12" fillId="0" borderId="14" xfId="3" applyFont="1" applyFill="1" applyBorder="1" applyAlignment="1">
      <alignment horizontal="right"/>
    </xf>
    <xf numFmtId="0" fontId="12" fillId="0" borderId="14" xfId="0" applyFont="1" applyBorder="1" applyAlignment="1">
      <alignment horizontal="distributed"/>
    </xf>
    <xf numFmtId="0" fontId="18" fillId="0" borderId="12" xfId="0" applyFont="1" applyBorder="1" applyAlignment="1">
      <alignment horizontal="distributed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distributed"/>
    </xf>
    <xf numFmtId="0" fontId="12" fillId="0" borderId="21" xfId="0" applyFont="1" applyBorder="1" applyAlignment="1">
      <alignment horizontal="distributed" vertical="center" wrapText="1"/>
    </xf>
    <xf numFmtId="0" fontId="12" fillId="0" borderId="10" xfId="0" applyFont="1" applyBorder="1" applyAlignment="1">
      <alignment horizontal="distributed" vertical="center" wrapText="1"/>
    </xf>
    <xf numFmtId="0" fontId="12" fillId="0" borderId="21" xfId="0" applyFont="1" applyBorder="1" applyAlignment="1">
      <alignment horizontal="distributed"/>
    </xf>
    <xf numFmtId="0" fontId="12" fillId="0" borderId="12" xfId="0" applyFont="1" applyBorder="1" applyAlignment="1">
      <alignment horizontal="distributed" vertical="center" wrapText="1"/>
    </xf>
    <xf numFmtId="38" fontId="12" fillId="0" borderId="16" xfId="3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distributed" justifyLastLine="1"/>
    </xf>
    <xf numFmtId="0" fontId="12" fillId="0" borderId="17" xfId="0" applyFont="1" applyBorder="1"/>
    <xf numFmtId="0" fontId="12" fillId="0" borderId="19" xfId="0" applyFont="1" applyBorder="1"/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</cellXfs>
  <cellStyles count="4">
    <cellStyle name="標準" xfId="0" builtinId="0"/>
    <cellStyle name="標準 2" xfId="1"/>
    <cellStyle name="標準 3" xfId="2"/>
    <cellStyle name="桁区切り" xfId="3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82"/>
  <sheetViews>
    <sheetView view="pageBreakPreview" zoomScaleSheetLayoutView="100" workbookViewId="0">
      <selection activeCell="F4" sqref="F4"/>
    </sheetView>
  </sheetViews>
  <sheetFormatPr defaultRowHeight="12"/>
  <cols>
    <col min="1" max="2" width="9" style="1" customWidth="1"/>
    <col min="3" max="13" width="6.25" style="1" customWidth="1"/>
    <col min="14" max="14" width="5" style="1" customWidth="1"/>
    <col min="15" max="27" width="6.25" style="1" customWidth="1"/>
    <col min="28" max="16384" width="9" style="1" customWidth="1"/>
  </cols>
  <sheetData>
    <row r="1" spans="1:28" ht="13.5">
      <c r="A1" s="5" t="s">
        <v>5</v>
      </c>
      <c r="Z1" s="26"/>
      <c r="AA1" s="27" t="s">
        <v>194</v>
      </c>
    </row>
    <row r="3" spans="1:28" s="2" customFormat="1" ht="14.25">
      <c r="A3" s="6" t="s">
        <v>192</v>
      </c>
    </row>
    <row r="4" spans="1:28" s="2" customFormat="1" ht="6" customHeight="1"/>
    <row r="5" spans="1:28" s="2" customFormat="1" ht="13.5">
      <c r="A5" s="7" t="s">
        <v>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6"/>
      <c r="X5" s="26"/>
      <c r="Y5" s="26"/>
      <c r="Z5" s="26"/>
      <c r="AA5" s="27" t="s">
        <v>176</v>
      </c>
    </row>
    <row r="6" spans="1:28" s="2" customFormat="1" ht="6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7"/>
      <c r="X6" s="27"/>
      <c r="Y6" s="27"/>
      <c r="Z6" s="27"/>
      <c r="AA6" s="27"/>
    </row>
    <row r="7" spans="1:28" ht="13.5" customHeight="1">
      <c r="A7" s="8" t="s">
        <v>12</v>
      </c>
      <c r="B7" s="14" t="s">
        <v>1</v>
      </c>
      <c r="C7" s="19" t="s">
        <v>11</v>
      </c>
      <c r="D7" s="19"/>
      <c r="E7" s="19"/>
      <c r="F7" s="19"/>
      <c r="G7" s="19"/>
      <c r="H7" s="19"/>
      <c r="I7" s="19"/>
      <c r="J7" s="19"/>
      <c r="K7" s="19"/>
      <c r="L7" s="19"/>
      <c r="M7" s="23"/>
      <c r="N7" s="13"/>
      <c r="O7" s="8" t="s">
        <v>13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3"/>
    </row>
    <row r="8" spans="1:28" s="3" customFormat="1" ht="21" customHeight="1">
      <c r="A8" s="9"/>
      <c r="B8" s="15"/>
      <c r="C8" s="20" t="s">
        <v>10</v>
      </c>
      <c r="D8" s="20" t="s">
        <v>19</v>
      </c>
      <c r="E8" s="20" t="s">
        <v>24</v>
      </c>
      <c r="F8" s="21" t="s">
        <v>20</v>
      </c>
      <c r="G8" s="20" t="s">
        <v>26</v>
      </c>
      <c r="H8" s="20" t="s">
        <v>27</v>
      </c>
      <c r="I8" s="20" t="s">
        <v>31</v>
      </c>
      <c r="J8" s="20" t="s">
        <v>33</v>
      </c>
      <c r="K8" s="20" t="s">
        <v>35</v>
      </c>
      <c r="L8" s="20" t="s">
        <v>28</v>
      </c>
      <c r="M8" s="24" t="s">
        <v>37</v>
      </c>
      <c r="N8" s="10"/>
      <c r="O8" s="9" t="s">
        <v>40</v>
      </c>
      <c r="P8" s="20" t="s">
        <v>41</v>
      </c>
      <c r="Q8" s="21" t="s">
        <v>23</v>
      </c>
      <c r="R8" s="20" t="s">
        <v>42</v>
      </c>
      <c r="S8" s="21" t="s">
        <v>44</v>
      </c>
      <c r="T8" s="20" t="s">
        <v>46</v>
      </c>
      <c r="U8" s="20" t="s">
        <v>47</v>
      </c>
      <c r="V8" s="20" t="s">
        <v>48</v>
      </c>
      <c r="W8" s="20" t="s">
        <v>49</v>
      </c>
      <c r="X8" s="20" t="s">
        <v>43</v>
      </c>
      <c r="Y8" s="20" t="s">
        <v>50</v>
      </c>
      <c r="Z8" s="20" t="s">
        <v>51</v>
      </c>
      <c r="AA8" s="28" t="s">
        <v>53</v>
      </c>
    </row>
    <row r="9" spans="1:28" s="3" customFormat="1" ht="6.75" customHeight="1">
      <c r="A9" s="10"/>
      <c r="B9" s="16"/>
      <c r="C9" s="10"/>
      <c r="D9" s="10"/>
      <c r="E9" s="10"/>
      <c r="F9" s="22"/>
      <c r="G9" s="10"/>
      <c r="H9" s="10"/>
      <c r="I9" s="10"/>
      <c r="J9" s="10"/>
      <c r="K9" s="10"/>
      <c r="L9" s="10"/>
      <c r="M9" s="10"/>
      <c r="N9" s="10"/>
      <c r="O9" s="10"/>
      <c r="P9" s="10"/>
      <c r="Q9" s="22"/>
      <c r="R9" s="10"/>
      <c r="S9" s="22"/>
      <c r="T9" s="10"/>
      <c r="U9" s="10"/>
      <c r="V9" s="10"/>
      <c r="W9" s="10"/>
      <c r="X9" s="10"/>
      <c r="Y9" s="10"/>
      <c r="Z9" s="10"/>
      <c r="AA9" s="29"/>
    </row>
    <row r="10" spans="1:28" s="4" customFormat="1" ht="13.5" customHeight="1">
      <c r="A10" s="11" t="s">
        <v>54</v>
      </c>
      <c r="B10" s="17">
        <f t="shared" ref="B10:B22" si="0">C10+B28</f>
        <v>670</v>
      </c>
      <c r="C10" s="17">
        <f t="shared" ref="C10:C22" si="1">SUM(D10:AA10)</f>
        <v>240</v>
      </c>
      <c r="D10" s="17">
        <v>45</v>
      </c>
      <c r="E10" s="17">
        <v>13</v>
      </c>
      <c r="F10" s="17">
        <v>43</v>
      </c>
      <c r="G10" s="17">
        <v>4</v>
      </c>
      <c r="H10" s="17">
        <v>7</v>
      </c>
      <c r="I10" s="17">
        <v>14</v>
      </c>
      <c r="J10" s="17" t="s">
        <v>22</v>
      </c>
      <c r="K10" s="17">
        <v>2</v>
      </c>
      <c r="L10" s="17">
        <v>14</v>
      </c>
      <c r="M10" s="17">
        <v>17</v>
      </c>
      <c r="N10" s="17"/>
      <c r="O10" s="17" t="s">
        <v>22</v>
      </c>
      <c r="P10" s="17">
        <v>2</v>
      </c>
      <c r="Q10" s="17" t="s">
        <v>177</v>
      </c>
      <c r="R10" s="17">
        <v>7</v>
      </c>
      <c r="S10" s="17">
        <v>2</v>
      </c>
      <c r="T10" s="17">
        <v>2</v>
      </c>
      <c r="U10" s="17">
        <v>7</v>
      </c>
      <c r="V10" s="17">
        <v>19</v>
      </c>
      <c r="W10" s="17">
        <v>4</v>
      </c>
      <c r="X10" s="17">
        <v>1</v>
      </c>
      <c r="Y10" s="17">
        <v>1</v>
      </c>
      <c r="Z10" s="17" t="s">
        <v>22</v>
      </c>
      <c r="AA10" s="17">
        <v>36</v>
      </c>
    </row>
    <row r="11" spans="1:28" s="4" customFormat="1" ht="13.5" customHeight="1">
      <c r="A11" s="11">
        <v>7</v>
      </c>
      <c r="B11" s="17">
        <f t="shared" si="0"/>
        <v>731</v>
      </c>
      <c r="C11" s="17">
        <f t="shared" si="1"/>
        <v>294</v>
      </c>
      <c r="D11" s="17">
        <v>68</v>
      </c>
      <c r="E11" s="17">
        <v>13</v>
      </c>
      <c r="F11" s="17">
        <v>64</v>
      </c>
      <c r="G11" s="17">
        <v>12</v>
      </c>
      <c r="H11" s="17">
        <v>10</v>
      </c>
      <c r="I11" s="17">
        <v>13</v>
      </c>
      <c r="J11" s="17">
        <v>7</v>
      </c>
      <c r="K11" s="17">
        <v>7</v>
      </c>
      <c r="L11" s="17">
        <v>24</v>
      </c>
      <c r="M11" s="17">
        <v>6</v>
      </c>
      <c r="N11" s="17"/>
      <c r="O11" s="17">
        <v>1</v>
      </c>
      <c r="P11" s="17">
        <v>13</v>
      </c>
      <c r="Q11" s="17" t="s">
        <v>177</v>
      </c>
      <c r="R11" s="17">
        <v>1</v>
      </c>
      <c r="S11" s="17">
        <v>1</v>
      </c>
      <c r="T11" s="17">
        <v>7</v>
      </c>
      <c r="U11" s="17">
        <v>4</v>
      </c>
      <c r="V11" s="17">
        <v>15</v>
      </c>
      <c r="W11" s="17">
        <v>4</v>
      </c>
      <c r="X11" s="17">
        <v>1</v>
      </c>
      <c r="Y11" s="17">
        <v>1</v>
      </c>
      <c r="Z11" s="17">
        <v>1</v>
      </c>
      <c r="AA11" s="17">
        <v>21</v>
      </c>
    </row>
    <row r="12" spans="1:28" s="4" customFormat="1" ht="13.5" customHeight="1">
      <c r="A12" s="11">
        <v>12</v>
      </c>
      <c r="B12" s="17">
        <f t="shared" si="0"/>
        <v>638</v>
      </c>
      <c r="C12" s="17">
        <f t="shared" si="1"/>
        <v>299</v>
      </c>
      <c r="D12" s="17">
        <v>56</v>
      </c>
      <c r="E12" s="17">
        <v>8</v>
      </c>
      <c r="F12" s="17">
        <v>74</v>
      </c>
      <c r="G12" s="17">
        <v>8</v>
      </c>
      <c r="H12" s="17">
        <v>16</v>
      </c>
      <c r="I12" s="17">
        <v>8</v>
      </c>
      <c r="J12" s="17">
        <v>11</v>
      </c>
      <c r="K12" s="17">
        <v>4</v>
      </c>
      <c r="L12" s="17">
        <v>12</v>
      </c>
      <c r="M12" s="17">
        <v>10</v>
      </c>
      <c r="N12" s="17"/>
      <c r="O12" s="17">
        <v>2</v>
      </c>
      <c r="P12" s="17" t="s">
        <v>22</v>
      </c>
      <c r="Q12" s="17" t="s">
        <v>177</v>
      </c>
      <c r="R12" s="17">
        <v>7</v>
      </c>
      <c r="S12" s="17" t="s">
        <v>22</v>
      </c>
      <c r="T12" s="17">
        <v>2</v>
      </c>
      <c r="U12" s="17">
        <v>7</v>
      </c>
      <c r="V12" s="17">
        <v>21</v>
      </c>
      <c r="W12" s="17">
        <v>9</v>
      </c>
      <c r="X12" s="17">
        <v>2</v>
      </c>
      <c r="Y12" s="17">
        <v>2</v>
      </c>
      <c r="Z12" s="17">
        <v>4</v>
      </c>
      <c r="AA12" s="17">
        <v>36</v>
      </c>
    </row>
    <row r="13" spans="1:28" s="4" customFormat="1" ht="13.5" customHeight="1">
      <c r="A13" s="11">
        <v>15</v>
      </c>
      <c r="B13" s="17">
        <f t="shared" si="0"/>
        <v>580</v>
      </c>
      <c r="C13" s="17">
        <f t="shared" si="1"/>
        <v>278</v>
      </c>
      <c r="D13" s="17">
        <v>40</v>
      </c>
      <c r="E13" s="17">
        <v>14</v>
      </c>
      <c r="F13" s="17">
        <v>87</v>
      </c>
      <c r="G13" s="17">
        <v>8</v>
      </c>
      <c r="H13" s="17">
        <v>10</v>
      </c>
      <c r="I13" s="17">
        <v>14</v>
      </c>
      <c r="J13" s="17">
        <v>1</v>
      </c>
      <c r="K13" s="17">
        <v>5</v>
      </c>
      <c r="L13" s="17">
        <v>15</v>
      </c>
      <c r="M13" s="17">
        <v>6</v>
      </c>
      <c r="N13" s="17"/>
      <c r="O13" s="17">
        <v>5</v>
      </c>
      <c r="P13" s="17">
        <v>4</v>
      </c>
      <c r="Q13" s="17" t="s">
        <v>177</v>
      </c>
      <c r="R13" s="17">
        <v>10</v>
      </c>
      <c r="S13" s="17">
        <v>5</v>
      </c>
      <c r="T13" s="17">
        <v>1</v>
      </c>
      <c r="U13" s="17">
        <v>14</v>
      </c>
      <c r="V13" s="17">
        <v>10</v>
      </c>
      <c r="W13" s="17" t="s">
        <v>177</v>
      </c>
      <c r="X13" s="17" t="s">
        <v>22</v>
      </c>
      <c r="Y13" s="17">
        <v>1</v>
      </c>
      <c r="Z13" s="17">
        <v>2</v>
      </c>
      <c r="AA13" s="17">
        <v>26</v>
      </c>
    </row>
    <row r="14" spans="1:28" s="4" customFormat="1" ht="13.5" customHeight="1">
      <c r="A14" s="11">
        <v>20</v>
      </c>
      <c r="B14" s="17">
        <f t="shared" si="0"/>
        <v>472</v>
      </c>
      <c r="C14" s="17">
        <f t="shared" si="1"/>
        <v>246</v>
      </c>
      <c r="D14" s="17">
        <v>47</v>
      </c>
      <c r="E14" s="17">
        <v>6</v>
      </c>
      <c r="F14" s="17">
        <v>81</v>
      </c>
      <c r="G14" s="17">
        <v>10</v>
      </c>
      <c r="H14" s="17">
        <v>17</v>
      </c>
      <c r="I14" s="17">
        <v>10</v>
      </c>
      <c r="J14" s="17">
        <v>2</v>
      </c>
      <c r="K14" s="17">
        <v>9</v>
      </c>
      <c r="L14" s="17">
        <v>18</v>
      </c>
      <c r="M14" s="17">
        <v>2</v>
      </c>
      <c r="N14" s="17"/>
      <c r="O14" s="17" t="s">
        <v>177</v>
      </c>
      <c r="P14" s="17">
        <v>4</v>
      </c>
      <c r="Q14" s="17" t="s">
        <v>22</v>
      </c>
      <c r="R14" s="17">
        <v>13</v>
      </c>
      <c r="S14" s="17">
        <v>2</v>
      </c>
      <c r="T14" s="17" t="s">
        <v>177</v>
      </c>
      <c r="U14" s="17" t="s">
        <v>177</v>
      </c>
      <c r="V14" s="17">
        <v>10</v>
      </c>
      <c r="W14" s="17" t="s">
        <v>177</v>
      </c>
      <c r="X14" s="17">
        <v>1</v>
      </c>
      <c r="Y14" s="17" t="s">
        <v>22</v>
      </c>
      <c r="Z14" s="17" t="s">
        <v>22</v>
      </c>
      <c r="AA14" s="17">
        <v>14</v>
      </c>
    </row>
    <row r="15" spans="1:28" s="4" customFormat="1" ht="13.5" customHeight="1">
      <c r="A15" s="11">
        <v>21</v>
      </c>
      <c r="B15" s="17">
        <f t="shared" si="0"/>
        <v>457</v>
      </c>
      <c r="C15" s="17">
        <f t="shared" si="1"/>
        <v>235</v>
      </c>
      <c r="D15" s="17">
        <v>45</v>
      </c>
      <c r="E15" s="17">
        <v>6</v>
      </c>
      <c r="F15" s="17">
        <v>75</v>
      </c>
      <c r="G15" s="17">
        <v>9</v>
      </c>
      <c r="H15" s="17">
        <v>17</v>
      </c>
      <c r="I15" s="17">
        <v>12</v>
      </c>
      <c r="J15" s="17" t="s">
        <v>22</v>
      </c>
      <c r="K15" s="17">
        <v>9</v>
      </c>
      <c r="L15" s="17">
        <v>15</v>
      </c>
      <c r="M15" s="17">
        <v>2</v>
      </c>
      <c r="N15" s="17"/>
      <c r="O15" s="17" t="s">
        <v>22</v>
      </c>
      <c r="P15" s="17">
        <v>4</v>
      </c>
      <c r="Q15" s="17" t="s">
        <v>22</v>
      </c>
      <c r="R15" s="17">
        <v>13</v>
      </c>
      <c r="S15" s="17">
        <v>2</v>
      </c>
      <c r="T15" s="17" t="s">
        <v>22</v>
      </c>
      <c r="U15" s="17" t="s">
        <v>22</v>
      </c>
      <c r="V15" s="17">
        <v>10</v>
      </c>
      <c r="W15" s="17" t="s">
        <v>22</v>
      </c>
      <c r="X15" s="17">
        <v>1</v>
      </c>
      <c r="Y15" s="17" t="s">
        <v>22</v>
      </c>
      <c r="Z15" s="17" t="s">
        <v>22</v>
      </c>
      <c r="AA15" s="17">
        <v>15</v>
      </c>
      <c r="AB15" s="30" t="s">
        <v>178</v>
      </c>
    </row>
    <row r="16" spans="1:28" s="4" customFormat="1" ht="13.5" customHeight="1">
      <c r="A16" s="11">
        <v>22</v>
      </c>
      <c r="B16" s="17">
        <f t="shared" si="0"/>
        <v>541</v>
      </c>
      <c r="C16" s="17">
        <f t="shared" si="1"/>
        <v>276</v>
      </c>
      <c r="D16" s="17">
        <v>61</v>
      </c>
      <c r="E16" s="17">
        <v>3</v>
      </c>
      <c r="F16" s="17">
        <v>83</v>
      </c>
      <c r="G16" s="17">
        <v>15</v>
      </c>
      <c r="H16" s="17">
        <v>12</v>
      </c>
      <c r="I16" s="17">
        <v>25</v>
      </c>
      <c r="J16" s="17">
        <v>1</v>
      </c>
      <c r="K16" s="17">
        <v>4</v>
      </c>
      <c r="L16" s="17">
        <v>14</v>
      </c>
      <c r="M16" s="17">
        <v>5</v>
      </c>
      <c r="N16" s="17"/>
      <c r="O16" s="17" t="s">
        <v>22</v>
      </c>
      <c r="P16" s="17">
        <v>4</v>
      </c>
      <c r="Q16" s="17" t="s">
        <v>22</v>
      </c>
      <c r="R16" s="17">
        <v>9</v>
      </c>
      <c r="S16" s="17">
        <v>5</v>
      </c>
      <c r="T16" s="17" t="s">
        <v>22</v>
      </c>
      <c r="U16" s="17" t="s">
        <v>22</v>
      </c>
      <c r="V16" s="17">
        <v>10</v>
      </c>
      <c r="W16" s="17" t="s">
        <v>22</v>
      </c>
      <c r="X16" s="17">
        <v>5</v>
      </c>
      <c r="Y16" s="17" t="s">
        <v>22</v>
      </c>
      <c r="Z16" s="17">
        <v>1</v>
      </c>
      <c r="AA16" s="17">
        <v>19</v>
      </c>
    </row>
    <row r="17" spans="1:27" s="4" customFormat="1" ht="13.5" customHeight="1">
      <c r="A17" s="11">
        <v>23</v>
      </c>
      <c r="B17" s="17">
        <f t="shared" si="0"/>
        <v>494</v>
      </c>
      <c r="C17" s="17">
        <f t="shared" si="1"/>
        <v>263</v>
      </c>
      <c r="D17" s="17">
        <v>46</v>
      </c>
      <c r="E17" s="17">
        <v>8</v>
      </c>
      <c r="F17" s="17">
        <v>112</v>
      </c>
      <c r="G17" s="17">
        <v>12</v>
      </c>
      <c r="H17" s="17">
        <v>3</v>
      </c>
      <c r="I17" s="17">
        <v>10</v>
      </c>
      <c r="J17" s="17">
        <v>2</v>
      </c>
      <c r="K17" s="17">
        <v>1</v>
      </c>
      <c r="L17" s="17">
        <v>12</v>
      </c>
      <c r="M17" s="17">
        <v>2</v>
      </c>
      <c r="N17" s="17"/>
      <c r="O17" s="17" t="s">
        <v>22</v>
      </c>
      <c r="P17" s="17">
        <v>2</v>
      </c>
      <c r="Q17" s="17" t="s">
        <v>22</v>
      </c>
      <c r="R17" s="17">
        <v>5</v>
      </c>
      <c r="S17" s="17">
        <v>1</v>
      </c>
      <c r="T17" s="17" t="s">
        <v>22</v>
      </c>
      <c r="U17" s="17" t="s">
        <v>22</v>
      </c>
      <c r="V17" s="17">
        <v>40</v>
      </c>
      <c r="W17" s="17" t="s">
        <v>22</v>
      </c>
      <c r="X17" s="17" t="s">
        <v>22</v>
      </c>
      <c r="Y17" s="17" t="s">
        <v>22</v>
      </c>
      <c r="Z17" s="17" t="s">
        <v>22</v>
      </c>
      <c r="AA17" s="17">
        <v>7</v>
      </c>
    </row>
    <row r="18" spans="1:27" s="4" customFormat="1" ht="13.5" customHeight="1">
      <c r="A18" s="11">
        <v>24</v>
      </c>
      <c r="B18" s="17">
        <f t="shared" si="0"/>
        <v>505</v>
      </c>
      <c r="C18" s="17">
        <f t="shared" si="1"/>
        <v>205</v>
      </c>
      <c r="D18" s="17">
        <v>19</v>
      </c>
      <c r="E18" s="17">
        <v>2</v>
      </c>
      <c r="F18" s="17">
        <v>57</v>
      </c>
      <c r="G18" s="17">
        <v>16</v>
      </c>
      <c r="H18" s="17">
        <v>8</v>
      </c>
      <c r="I18" s="17">
        <v>7</v>
      </c>
      <c r="J18" s="17" t="s">
        <v>22</v>
      </c>
      <c r="K18" s="17">
        <v>9</v>
      </c>
      <c r="L18" s="17">
        <v>27</v>
      </c>
      <c r="M18" s="17">
        <v>2</v>
      </c>
      <c r="N18" s="17"/>
      <c r="O18" s="17" t="s">
        <v>22</v>
      </c>
      <c r="P18" s="17" t="s">
        <v>22</v>
      </c>
      <c r="Q18" s="17" t="s">
        <v>22</v>
      </c>
      <c r="R18" s="17">
        <v>16</v>
      </c>
      <c r="S18" s="17">
        <v>2</v>
      </c>
      <c r="T18" s="17" t="s">
        <v>22</v>
      </c>
      <c r="U18" s="17" t="s">
        <v>22</v>
      </c>
      <c r="V18" s="17">
        <v>23</v>
      </c>
      <c r="W18" s="17" t="s">
        <v>22</v>
      </c>
      <c r="X18" s="17">
        <v>1</v>
      </c>
      <c r="Y18" s="17">
        <v>7</v>
      </c>
      <c r="Z18" s="17" t="s">
        <v>22</v>
      </c>
      <c r="AA18" s="17">
        <v>9</v>
      </c>
    </row>
    <row r="19" spans="1:27" s="4" customFormat="1" ht="13.5" customHeight="1">
      <c r="A19" s="11">
        <v>25</v>
      </c>
      <c r="B19" s="17">
        <f t="shared" si="0"/>
        <v>522</v>
      </c>
      <c r="C19" s="17">
        <f t="shared" si="1"/>
        <v>240</v>
      </c>
      <c r="D19" s="17">
        <v>31</v>
      </c>
      <c r="E19" s="17">
        <v>7</v>
      </c>
      <c r="F19" s="17">
        <v>100</v>
      </c>
      <c r="G19" s="17">
        <v>8</v>
      </c>
      <c r="H19" s="17">
        <v>10</v>
      </c>
      <c r="I19" s="17">
        <v>9</v>
      </c>
      <c r="J19" s="17">
        <v>1</v>
      </c>
      <c r="K19" s="17">
        <v>6</v>
      </c>
      <c r="L19" s="17">
        <v>26</v>
      </c>
      <c r="M19" s="17">
        <v>5</v>
      </c>
      <c r="N19" s="17"/>
      <c r="O19" s="17" t="s">
        <v>22</v>
      </c>
      <c r="P19" s="17">
        <v>2</v>
      </c>
      <c r="Q19" s="17" t="s">
        <v>22</v>
      </c>
      <c r="R19" s="17">
        <v>6</v>
      </c>
      <c r="S19" s="17" t="s">
        <v>22</v>
      </c>
      <c r="T19" s="17" t="s">
        <v>22</v>
      </c>
      <c r="U19" s="17" t="s">
        <v>22</v>
      </c>
      <c r="V19" s="17">
        <v>23</v>
      </c>
      <c r="W19" s="17" t="s">
        <v>22</v>
      </c>
      <c r="X19" s="17">
        <v>1</v>
      </c>
      <c r="Y19" s="17" t="s">
        <v>22</v>
      </c>
      <c r="Z19" s="17" t="s">
        <v>22</v>
      </c>
      <c r="AA19" s="17">
        <v>5</v>
      </c>
    </row>
    <row r="20" spans="1:27" s="4" customFormat="1" ht="13.5" customHeight="1">
      <c r="A20" s="11">
        <v>26</v>
      </c>
      <c r="B20" s="17">
        <f t="shared" si="0"/>
        <v>574</v>
      </c>
      <c r="C20" s="17">
        <f t="shared" si="1"/>
        <v>263</v>
      </c>
      <c r="D20" s="17">
        <v>38</v>
      </c>
      <c r="E20" s="17">
        <v>6</v>
      </c>
      <c r="F20" s="17">
        <v>115</v>
      </c>
      <c r="G20" s="17">
        <v>14</v>
      </c>
      <c r="H20" s="17">
        <v>5</v>
      </c>
      <c r="I20" s="17">
        <v>7</v>
      </c>
      <c r="J20" s="17">
        <v>1</v>
      </c>
      <c r="K20" s="17">
        <v>3</v>
      </c>
      <c r="L20" s="17">
        <v>21</v>
      </c>
      <c r="M20" s="17">
        <v>5</v>
      </c>
      <c r="N20" s="17"/>
      <c r="O20" s="17" t="s">
        <v>22</v>
      </c>
      <c r="P20" s="17" t="s">
        <v>22</v>
      </c>
      <c r="Q20" s="17">
        <v>5</v>
      </c>
      <c r="R20" s="17">
        <v>4</v>
      </c>
      <c r="S20" s="17">
        <v>1</v>
      </c>
      <c r="T20" s="17" t="s">
        <v>22</v>
      </c>
      <c r="U20" s="17" t="s">
        <v>22</v>
      </c>
      <c r="V20" s="17">
        <v>21</v>
      </c>
      <c r="W20" s="17" t="s">
        <v>22</v>
      </c>
      <c r="X20" s="17">
        <v>1</v>
      </c>
      <c r="Y20" s="17">
        <v>6</v>
      </c>
      <c r="Z20" s="17">
        <v>1</v>
      </c>
      <c r="AA20" s="17">
        <v>9</v>
      </c>
    </row>
    <row r="21" spans="1:27" s="4" customFormat="1" ht="13.5" customHeight="1">
      <c r="A21" s="11">
        <v>27</v>
      </c>
      <c r="B21" s="17">
        <f t="shared" si="0"/>
        <v>515</v>
      </c>
      <c r="C21" s="17">
        <f t="shared" si="1"/>
        <v>263</v>
      </c>
      <c r="D21" s="17">
        <v>28</v>
      </c>
      <c r="E21" s="17">
        <v>7</v>
      </c>
      <c r="F21" s="17">
        <v>94</v>
      </c>
      <c r="G21" s="17">
        <v>15</v>
      </c>
      <c r="H21" s="17">
        <v>11</v>
      </c>
      <c r="I21" s="17">
        <v>16</v>
      </c>
      <c r="J21" s="17">
        <v>5</v>
      </c>
      <c r="K21" s="17">
        <v>4</v>
      </c>
      <c r="L21" s="17">
        <v>25</v>
      </c>
      <c r="M21" s="17">
        <v>14</v>
      </c>
      <c r="N21" s="17"/>
      <c r="O21" s="17" t="s">
        <v>22</v>
      </c>
      <c r="P21" s="17">
        <v>1</v>
      </c>
      <c r="Q21" s="17">
        <v>4</v>
      </c>
      <c r="R21" s="17">
        <v>3</v>
      </c>
      <c r="S21" s="17" t="s">
        <v>22</v>
      </c>
      <c r="T21" s="17" t="s">
        <v>22</v>
      </c>
      <c r="U21" s="17" t="s">
        <v>22</v>
      </c>
      <c r="V21" s="17">
        <v>28</v>
      </c>
      <c r="W21" s="17" t="s">
        <v>22</v>
      </c>
      <c r="X21" s="17">
        <v>1</v>
      </c>
      <c r="Y21" s="17">
        <v>1</v>
      </c>
      <c r="Z21" s="17">
        <v>1</v>
      </c>
      <c r="AA21" s="17">
        <v>5</v>
      </c>
    </row>
    <row r="22" spans="1:27" s="4" customFormat="1" ht="13.5" customHeight="1">
      <c r="A22" s="11">
        <v>28</v>
      </c>
      <c r="B22" s="17">
        <f t="shared" si="0"/>
        <v>510</v>
      </c>
      <c r="C22" s="17">
        <f t="shared" si="1"/>
        <v>255</v>
      </c>
      <c r="D22" s="17">
        <v>36</v>
      </c>
      <c r="E22" s="17">
        <v>4</v>
      </c>
      <c r="F22" s="17">
        <v>102</v>
      </c>
      <c r="G22" s="17">
        <v>8</v>
      </c>
      <c r="H22" s="17">
        <v>9</v>
      </c>
      <c r="I22" s="17">
        <v>7</v>
      </c>
      <c r="J22" s="17">
        <v>1</v>
      </c>
      <c r="K22" s="17">
        <v>4</v>
      </c>
      <c r="L22" s="17">
        <v>26</v>
      </c>
      <c r="M22" s="17">
        <v>9</v>
      </c>
      <c r="N22" s="17"/>
      <c r="O22" s="17" t="s">
        <v>22</v>
      </c>
      <c r="P22" s="17" t="s">
        <v>22</v>
      </c>
      <c r="Q22" s="17">
        <v>1</v>
      </c>
      <c r="R22" s="17">
        <v>5</v>
      </c>
      <c r="S22" s="17">
        <v>4</v>
      </c>
      <c r="T22" s="17" t="s">
        <v>22</v>
      </c>
      <c r="U22" s="17" t="s">
        <v>22</v>
      </c>
      <c r="V22" s="17">
        <v>26</v>
      </c>
      <c r="W22" s="17" t="s">
        <v>22</v>
      </c>
      <c r="X22" s="17">
        <v>1</v>
      </c>
      <c r="Y22" s="17" t="s">
        <v>22</v>
      </c>
      <c r="Z22" s="17">
        <v>2</v>
      </c>
      <c r="AA22" s="17">
        <v>10</v>
      </c>
    </row>
    <row r="23" spans="1:27" s="4" customFormat="1" ht="6.75" customHeight="1">
      <c r="A23" s="12"/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7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1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>
      <c r="A25" s="8" t="s">
        <v>12</v>
      </c>
      <c r="B25" s="19" t="s">
        <v>11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3"/>
      <c r="N25" s="13"/>
      <c r="O25" s="8" t="s">
        <v>14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3"/>
    </row>
    <row r="26" spans="1:27" s="3" customFormat="1" ht="21" customHeight="1">
      <c r="A26" s="9"/>
      <c r="B26" s="20" t="s">
        <v>34</v>
      </c>
      <c r="C26" s="20" t="s">
        <v>55</v>
      </c>
      <c r="D26" s="20" t="s">
        <v>4</v>
      </c>
      <c r="E26" s="20" t="s">
        <v>57</v>
      </c>
      <c r="F26" s="20" t="s">
        <v>59</v>
      </c>
      <c r="G26" s="20" t="s">
        <v>45</v>
      </c>
      <c r="H26" s="20" t="s">
        <v>60</v>
      </c>
      <c r="I26" s="20" t="s">
        <v>61</v>
      </c>
      <c r="J26" s="20" t="s">
        <v>63</v>
      </c>
      <c r="K26" s="20" t="s">
        <v>17</v>
      </c>
      <c r="L26" s="20" t="s">
        <v>7</v>
      </c>
      <c r="M26" s="24" t="s">
        <v>65</v>
      </c>
      <c r="N26" s="10"/>
      <c r="O26" s="9" t="s">
        <v>66</v>
      </c>
      <c r="P26" s="21" t="s">
        <v>2</v>
      </c>
      <c r="Q26" s="20" t="s">
        <v>9</v>
      </c>
      <c r="R26" s="20" t="s">
        <v>38</v>
      </c>
      <c r="S26" s="20" t="s">
        <v>64</v>
      </c>
      <c r="T26" s="20" t="s">
        <v>0</v>
      </c>
      <c r="U26" s="20" t="s">
        <v>69</v>
      </c>
      <c r="V26" s="20" t="s">
        <v>70</v>
      </c>
      <c r="W26" s="20" t="s">
        <v>25</v>
      </c>
      <c r="X26" s="20" t="s">
        <v>71</v>
      </c>
      <c r="Y26" s="20" t="s">
        <v>74</v>
      </c>
      <c r="Z26" s="20" t="s">
        <v>8</v>
      </c>
      <c r="AA26" s="28" t="s">
        <v>39</v>
      </c>
    </row>
    <row r="27" spans="1:27" s="3" customFormat="1" ht="6.75" customHeight="1">
      <c r="A27" s="10"/>
      <c r="B27" s="1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22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29"/>
    </row>
    <row r="28" spans="1:27" s="4" customFormat="1" ht="13.5" customHeight="1">
      <c r="A28" s="11" t="s">
        <v>54</v>
      </c>
      <c r="B28" s="17">
        <f t="shared" ref="B28:B40" si="2">SUM(C28:AA28)</f>
        <v>430</v>
      </c>
      <c r="C28" s="17">
        <v>2</v>
      </c>
      <c r="D28" s="17">
        <v>17</v>
      </c>
      <c r="E28" s="17">
        <v>106</v>
      </c>
      <c r="F28" s="17">
        <v>1</v>
      </c>
      <c r="G28" s="17">
        <v>4</v>
      </c>
      <c r="H28" s="17">
        <v>5</v>
      </c>
      <c r="I28" s="17">
        <v>4</v>
      </c>
      <c r="J28" s="17">
        <v>3</v>
      </c>
      <c r="K28" s="17">
        <v>6</v>
      </c>
      <c r="L28" s="17">
        <v>47</v>
      </c>
      <c r="M28" s="17">
        <v>31</v>
      </c>
      <c r="N28" s="17"/>
      <c r="O28" s="17">
        <v>82</v>
      </c>
      <c r="P28" s="17">
        <v>78</v>
      </c>
      <c r="Q28" s="17" t="s">
        <v>22</v>
      </c>
      <c r="R28" s="17">
        <v>8</v>
      </c>
      <c r="S28" s="17">
        <v>4</v>
      </c>
      <c r="T28" s="17">
        <v>5</v>
      </c>
      <c r="U28" s="17" t="s">
        <v>22</v>
      </c>
      <c r="V28" s="17" t="s">
        <v>22</v>
      </c>
      <c r="W28" s="17">
        <v>1</v>
      </c>
      <c r="X28" s="17" t="s">
        <v>22</v>
      </c>
      <c r="Y28" s="17">
        <v>15</v>
      </c>
      <c r="Z28" s="17">
        <v>10</v>
      </c>
      <c r="AA28" s="17">
        <v>1</v>
      </c>
    </row>
    <row r="29" spans="1:27" s="4" customFormat="1" ht="13.5" customHeight="1">
      <c r="A29" s="11">
        <v>7</v>
      </c>
      <c r="B29" s="17">
        <f t="shared" si="2"/>
        <v>437</v>
      </c>
      <c r="C29" s="17">
        <v>18</v>
      </c>
      <c r="D29" s="17">
        <v>8</v>
      </c>
      <c r="E29" s="17">
        <v>99</v>
      </c>
      <c r="F29" s="17">
        <v>2</v>
      </c>
      <c r="G29" s="17">
        <v>5</v>
      </c>
      <c r="H29" s="17">
        <v>8</v>
      </c>
      <c r="I29" s="17">
        <v>10</v>
      </c>
      <c r="J29" s="17">
        <v>2</v>
      </c>
      <c r="K29" s="17">
        <v>2</v>
      </c>
      <c r="L29" s="17">
        <v>42</v>
      </c>
      <c r="M29" s="17">
        <v>49</v>
      </c>
      <c r="N29" s="17"/>
      <c r="O29" s="17">
        <v>103</v>
      </c>
      <c r="P29" s="17">
        <v>52</v>
      </c>
      <c r="Q29" s="17" t="s">
        <v>22</v>
      </c>
      <c r="R29" s="17">
        <v>4</v>
      </c>
      <c r="S29" s="17">
        <v>5</v>
      </c>
      <c r="T29" s="17" t="s">
        <v>22</v>
      </c>
      <c r="U29" s="17">
        <v>5</v>
      </c>
      <c r="V29" s="17" t="s">
        <v>22</v>
      </c>
      <c r="W29" s="17" t="s">
        <v>22</v>
      </c>
      <c r="X29" s="17" t="s">
        <v>22</v>
      </c>
      <c r="Y29" s="17">
        <v>15</v>
      </c>
      <c r="Z29" s="17">
        <v>4</v>
      </c>
      <c r="AA29" s="17">
        <v>4</v>
      </c>
    </row>
    <row r="30" spans="1:27" s="4" customFormat="1" ht="13.5" customHeight="1">
      <c r="A30" s="11">
        <v>12</v>
      </c>
      <c r="B30" s="17">
        <f t="shared" si="2"/>
        <v>339</v>
      </c>
      <c r="C30" s="17">
        <v>12</v>
      </c>
      <c r="D30" s="17">
        <v>7</v>
      </c>
      <c r="E30" s="17">
        <v>112</v>
      </c>
      <c r="F30" s="17">
        <v>4</v>
      </c>
      <c r="G30" s="17">
        <v>3</v>
      </c>
      <c r="H30" s="17">
        <v>11</v>
      </c>
      <c r="I30" s="17">
        <v>4</v>
      </c>
      <c r="J30" s="17">
        <v>5</v>
      </c>
      <c r="K30" s="17">
        <v>9</v>
      </c>
      <c r="L30" s="17">
        <v>31</v>
      </c>
      <c r="M30" s="17">
        <v>21</v>
      </c>
      <c r="N30" s="17"/>
      <c r="O30" s="17">
        <v>62</v>
      </c>
      <c r="P30" s="17">
        <v>35</v>
      </c>
      <c r="Q30" s="17" t="s">
        <v>22</v>
      </c>
      <c r="R30" s="17">
        <v>2</v>
      </c>
      <c r="S30" s="17">
        <v>2</v>
      </c>
      <c r="T30" s="17" t="s">
        <v>22</v>
      </c>
      <c r="U30" s="17" t="s">
        <v>22</v>
      </c>
      <c r="V30" s="17" t="s">
        <v>22</v>
      </c>
      <c r="W30" s="17">
        <v>4</v>
      </c>
      <c r="X30" s="17" t="s">
        <v>22</v>
      </c>
      <c r="Y30" s="17">
        <v>8</v>
      </c>
      <c r="Z30" s="17">
        <v>5</v>
      </c>
      <c r="AA30" s="17">
        <v>2</v>
      </c>
    </row>
    <row r="31" spans="1:27" s="4" customFormat="1" ht="13.5" customHeight="1">
      <c r="A31" s="11">
        <v>15</v>
      </c>
      <c r="B31" s="17">
        <f t="shared" si="2"/>
        <v>302</v>
      </c>
      <c r="C31" s="17">
        <v>7</v>
      </c>
      <c r="D31" s="17">
        <v>5</v>
      </c>
      <c r="E31" s="17">
        <v>109</v>
      </c>
      <c r="F31" s="17">
        <v>6</v>
      </c>
      <c r="G31" s="17">
        <v>6</v>
      </c>
      <c r="H31" s="17">
        <v>6</v>
      </c>
      <c r="I31" s="17">
        <v>9</v>
      </c>
      <c r="J31" s="17">
        <v>7</v>
      </c>
      <c r="K31" s="17">
        <v>6</v>
      </c>
      <c r="L31" s="17">
        <v>21</v>
      </c>
      <c r="M31" s="17">
        <v>23</v>
      </c>
      <c r="N31" s="17"/>
      <c r="O31" s="17">
        <v>43</v>
      </c>
      <c r="P31" s="17">
        <v>29</v>
      </c>
      <c r="Q31" s="17">
        <v>1</v>
      </c>
      <c r="R31" s="17">
        <v>2</v>
      </c>
      <c r="S31" s="17">
        <v>6</v>
      </c>
      <c r="T31" s="17" t="s">
        <v>22</v>
      </c>
      <c r="U31" s="17">
        <v>1</v>
      </c>
      <c r="V31" s="17">
        <v>2</v>
      </c>
      <c r="W31" s="17" t="s">
        <v>22</v>
      </c>
      <c r="X31" s="17">
        <v>1</v>
      </c>
      <c r="Y31" s="17">
        <v>7</v>
      </c>
      <c r="Z31" s="17">
        <v>4</v>
      </c>
      <c r="AA31" s="17">
        <v>1</v>
      </c>
    </row>
    <row r="32" spans="1:27" s="4" customFormat="1" ht="13.5" customHeight="1">
      <c r="A32" s="11">
        <v>20</v>
      </c>
      <c r="B32" s="17">
        <f t="shared" si="2"/>
        <v>226</v>
      </c>
      <c r="C32" s="17">
        <v>10</v>
      </c>
      <c r="D32" s="17">
        <v>4</v>
      </c>
      <c r="E32" s="17">
        <v>75</v>
      </c>
      <c r="F32" s="17">
        <v>1</v>
      </c>
      <c r="G32" s="17">
        <v>7</v>
      </c>
      <c r="H32" s="17">
        <v>5</v>
      </c>
      <c r="I32" s="17">
        <v>5</v>
      </c>
      <c r="J32" s="17">
        <v>2</v>
      </c>
      <c r="K32" s="17">
        <v>1</v>
      </c>
      <c r="L32" s="17">
        <v>22</v>
      </c>
      <c r="M32" s="17">
        <v>9</v>
      </c>
      <c r="N32" s="17"/>
      <c r="O32" s="17">
        <v>40</v>
      </c>
      <c r="P32" s="17">
        <v>16</v>
      </c>
      <c r="Q32" s="17" t="s">
        <v>22</v>
      </c>
      <c r="R32" s="17">
        <v>2</v>
      </c>
      <c r="S32" s="17">
        <v>2</v>
      </c>
      <c r="T32" s="17" t="s">
        <v>22</v>
      </c>
      <c r="U32" s="17">
        <v>1</v>
      </c>
      <c r="V32" s="17">
        <v>2</v>
      </c>
      <c r="W32" s="17">
        <v>2</v>
      </c>
      <c r="X32" s="17">
        <v>2</v>
      </c>
      <c r="Y32" s="17">
        <v>7</v>
      </c>
      <c r="Z32" s="17">
        <v>7</v>
      </c>
      <c r="AA32" s="17">
        <v>4</v>
      </c>
    </row>
    <row r="33" spans="1:27" s="4" customFormat="1" ht="13.5" customHeight="1">
      <c r="A33" s="11">
        <v>21</v>
      </c>
      <c r="B33" s="17">
        <f t="shared" si="2"/>
        <v>222</v>
      </c>
      <c r="C33" s="17">
        <v>10</v>
      </c>
      <c r="D33" s="17">
        <v>4</v>
      </c>
      <c r="E33" s="17">
        <v>75</v>
      </c>
      <c r="F33" s="17">
        <v>1</v>
      </c>
      <c r="G33" s="17">
        <v>7</v>
      </c>
      <c r="H33" s="17">
        <v>5</v>
      </c>
      <c r="I33" s="17">
        <v>5</v>
      </c>
      <c r="J33" s="17">
        <v>2</v>
      </c>
      <c r="K33" s="17">
        <v>1</v>
      </c>
      <c r="L33" s="17">
        <v>22</v>
      </c>
      <c r="M33" s="17">
        <v>9</v>
      </c>
      <c r="N33" s="17"/>
      <c r="O33" s="17">
        <v>40</v>
      </c>
      <c r="P33" s="17">
        <v>16</v>
      </c>
      <c r="Q33" s="17" t="s">
        <v>22</v>
      </c>
      <c r="R33" s="17">
        <v>2</v>
      </c>
      <c r="S33" s="17">
        <v>2</v>
      </c>
      <c r="T33" s="17" t="s">
        <v>22</v>
      </c>
      <c r="U33" s="17" t="s">
        <v>22</v>
      </c>
      <c r="V33" s="17">
        <v>1</v>
      </c>
      <c r="W33" s="17">
        <v>3</v>
      </c>
      <c r="X33" s="17">
        <v>3</v>
      </c>
      <c r="Y33" s="17">
        <v>7</v>
      </c>
      <c r="Z33" s="17">
        <v>6</v>
      </c>
      <c r="AA33" s="17">
        <v>1</v>
      </c>
    </row>
    <row r="34" spans="1:27" s="4" customFormat="1" ht="13.5" customHeight="1">
      <c r="A34" s="11">
        <v>22</v>
      </c>
      <c r="B34" s="17">
        <f t="shared" si="2"/>
        <v>265</v>
      </c>
      <c r="C34" s="17">
        <v>16</v>
      </c>
      <c r="D34" s="17">
        <v>6</v>
      </c>
      <c r="E34" s="17">
        <v>78</v>
      </c>
      <c r="F34" s="17">
        <v>3</v>
      </c>
      <c r="G34" s="17">
        <v>3</v>
      </c>
      <c r="H34" s="17">
        <v>2</v>
      </c>
      <c r="I34" s="17">
        <v>7</v>
      </c>
      <c r="J34" s="17">
        <v>10</v>
      </c>
      <c r="K34" s="17" t="s">
        <v>22</v>
      </c>
      <c r="L34" s="17">
        <v>25</v>
      </c>
      <c r="M34" s="17">
        <v>17</v>
      </c>
      <c r="N34" s="17"/>
      <c r="O34" s="17">
        <v>46</v>
      </c>
      <c r="P34" s="17">
        <v>27</v>
      </c>
      <c r="Q34" s="17" t="s">
        <v>22</v>
      </c>
      <c r="R34" s="17">
        <v>4</v>
      </c>
      <c r="S34" s="17">
        <v>2</v>
      </c>
      <c r="T34" s="17">
        <v>1</v>
      </c>
      <c r="U34" s="17" t="s">
        <v>22</v>
      </c>
      <c r="V34" s="17">
        <v>1</v>
      </c>
      <c r="W34" s="17">
        <v>3</v>
      </c>
      <c r="X34" s="17" t="s">
        <v>22</v>
      </c>
      <c r="Y34" s="17">
        <v>13</v>
      </c>
      <c r="Z34" s="17">
        <v>1</v>
      </c>
      <c r="AA34" s="17" t="s">
        <v>22</v>
      </c>
    </row>
    <row r="35" spans="1:27" s="4" customFormat="1" ht="13.5" customHeight="1">
      <c r="A35" s="11">
        <v>23</v>
      </c>
      <c r="B35" s="17">
        <f t="shared" si="2"/>
        <v>231</v>
      </c>
      <c r="C35" s="17">
        <v>2</v>
      </c>
      <c r="D35" s="17">
        <v>6</v>
      </c>
      <c r="E35" s="17">
        <v>78</v>
      </c>
      <c r="F35" s="17">
        <v>2</v>
      </c>
      <c r="G35" s="17">
        <v>7</v>
      </c>
      <c r="H35" s="17">
        <v>6</v>
      </c>
      <c r="I35" s="17">
        <v>3</v>
      </c>
      <c r="J35" s="17">
        <v>7</v>
      </c>
      <c r="K35" s="17">
        <v>3</v>
      </c>
      <c r="L35" s="17">
        <v>13</v>
      </c>
      <c r="M35" s="17">
        <v>20</v>
      </c>
      <c r="N35" s="17"/>
      <c r="O35" s="17">
        <v>34</v>
      </c>
      <c r="P35" s="17">
        <v>32</v>
      </c>
      <c r="Q35" s="17">
        <v>2</v>
      </c>
      <c r="R35" s="17">
        <v>1</v>
      </c>
      <c r="S35" s="17">
        <v>2</v>
      </c>
      <c r="T35" s="17" t="s">
        <v>22</v>
      </c>
      <c r="U35" s="17" t="s">
        <v>22</v>
      </c>
      <c r="V35" s="17" t="s">
        <v>22</v>
      </c>
      <c r="W35" s="17">
        <v>3</v>
      </c>
      <c r="X35" s="17">
        <v>1</v>
      </c>
      <c r="Y35" s="17">
        <v>5</v>
      </c>
      <c r="Z35" s="17">
        <v>4</v>
      </c>
      <c r="AA35" s="17" t="s">
        <v>22</v>
      </c>
    </row>
    <row r="36" spans="1:27" s="4" customFormat="1" ht="13.5" customHeight="1">
      <c r="A36" s="11">
        <v>24</v>
      </c>
      <c r="B36" s="17">
        <f t="shared" si="2"/>
        <v>300</v>
      </c>
      <c r="C36" s="17">
        <v>14</v>
      </c>
      <c r="D36" s="17">
        <v>7</v>
      </c>
      <c r="E36" s="17">
        <v>70</v>
      </c>
      <c r="F36" s="17">
        <v>7</v>
      </c>
      <c r="G36" s="17">
        <v>3</v>
      </c>
      <c r="H36" s="17">
        <v>5</v>
      </c>
      <c r="I36" s="17">
        <v>2</v>
      </c>
      <c r="J36" s="17">
        <v>7</v>
      </c>
      <c r="K36" s="17">
        <v>2</v>
      </c>
      <c r="L36" s="17">
        <v>32</v>
      </c>
      <c r="M36" s="17">
        <v>27</v>
      </c>
      <c r="N36" s="17"/>
      <c r="O36" s="17">
        <v>51</v>
      </c>
      <c r="P36" s="17">
        <v>38</v>
      </c>
      <c r="Q36" s="17" t="s">
        <v>22</v>
      </c>
      <c r="R36" s="17">
        <v>2</v>
      </c>
      <c r="S36" s="17">
        <v>5</v>
      </c>
      <c r="T36" s="17">
        <v>3</v>
      </c>
      <c r="U36" s="17">
        <v>1</v>
      </c>
      <c r="V36" s="17">
        <v>1</v>
      </c>
      <c r="W36" s="17" t="s">
        <v>22</v>
      </c>
      <c r="X36" s="17">
        <v>2</v>
      </c>
      <c r="Y36" s="17">
        <v>16</v>
      </c>
      <c r="Z36" s="17">
        <v>4</v>
      </c>
      <c r="AA36" s="17">
        <v>1</v>
      </c>
    </row>
    <row r="37" spans="1:27" s="4" customFormat="1" ht="13.5" customHeight="1">
      <c r="A37" s="11">
        <v>25</v>
      </c>
      <c r="B37" s="17">
        <f t="shared" si="2"/>
        <v>282</v>
      </c>
      <c r="C37" s="17">
        <v>6</v>
      </c>
      <c r="D37" s="17">
        <v>6</v>
      </c>
      <c r="E37" s="17">
        <v>63</v>
      </c>
      <c r="F37" s="17">
        <v>1</v>
      </c>
      <c r="G37" s="17">
        <v>7</v>
      </c>
      <c r="H37" s="17">
        <v>5</v>
      </c>
      <c r="I37" s="17">
        <v>4</v>
      </c>
      <c r="J37" s="17">
        <v>4</v>
      </c>
      <c r="K37" s="17">
        <v>7</v>
      </c>
      <c r="L37" s="17">
        <v>26</v>
      </c>
      <c r="M37" s="17">
        <v>15</v>
      </c>
      <c r="N37" s="17"/>
      <c r="O37" s="17">
        <v>43</v>
      </c>
      <c r="P37" s="17">
        <v>39</v>
      </c>
      <c r="Q37" s="17">
        <v>2</v>
      </c>
      <c r="R37" s="17">
        <v>4</v>
      </c>
      <c r="S37" s="17">
        <v>4</v>
      </c>
      <c r="T37" s="17">
        <v>2</v>
      </c>
      <c r="U37" s="17" t="s">
        <v>22</v>
      </c>
      <c r="V37" s="17">
        <v>3</v>
      </c>
      <c r="W37" s="17">
        <v>6</v>
      </c>
      <c r="X37" s="17">
        <v>3</v>
      </c>
      <c r="Y37" s="17">
        <v>20</v>
      </c>
      <c r="Z37" s="17">
        <v>9</v>
      </c>
      <c r="AA37" s="17">
        <v>3</v>
      </c>
    </row>
    <row r="38" spans="1:27" s="4" customFormat="1" ht="13.5" customHeight="1">
      <c r="A38" s="11">
        <v>26</v>
      </c>
      <c r="B38" s="17">
        <f t="shared" si="2"/>
        <v>311</v>
      </c>
      <c r="C38" s="17">
        <v>18</v>
      </c>
      <c r="D38" s="17">
        <v>4</v>
      </c>
      <c r="E38" s="17">
        <v>69</v>
      </c>
      <c r="F38" s="17">
        <v>7</v>
      </c>
      <c r="G38" s="17">
        <v>3</v>
      </c>
      <c r="H38" s="17">
        <v>12</v>
      </c>
      <c r="I38" s="17">
        <v>4</v>
      </c>
      <c r="J38" s="17">
        <v>2</v>
      </c>
      <c r="K38" s="17">
        <v>3</v>
      </c>
      <c r="L38" s="17">
        <v>29</v>
      </c>
      <c r="M38" s="17">
        <v>30</v>
      </c>
      <c r="N38" s="17"/>
      <c r="O38" s="17">
        <v>48</v>
      </c>
      <c r="P38" s="17">
        <v>23</v>
      </c>
      <c r="Q38" s="17" t="s">
        <v>22</v>
      </c>
      <c r="R38" s="17">
        <v>7</v>
      </c>
      <c r="S38" s="17">
        <v>4</v>
      </c>
      <c r="T38" s="17">
        <v>1</v>
      </c>
      <c r="U38" s="17" t="s">
        <v>22</v>
      </c>
      <c r="V38" s="17">
        <v>3</v>
      </c>
      <c r="W38" s="17">
        <v>3</v>
      </c>
      <c r="X38" s="17">
        <v>6</v>
      </c>
      <c r="Y38" s="17">
        <v>26</v>
      </c>
      <c r="Z38" s="17">
        <v>6</v>
      </c>
      <c r="AA38" s="17">
        <v>3</v>
      </c>
    </row>
    <row r="39" spans="1:27" s="4" customFormat="1" ht="13.5" customHeight="1">
      <c r="A39" s="11">
        <v>27</v>
      </c>
      <c r="B39" s="17">
        <f t="shared" si="2"/>
        <v>252</v>
      </c>
      <c r="C39" s="17">
        <v>14</v>
      </c>
      <c r="D39" s="17">
        <v>3</v>
      </c>
      <c r="E39" s="17">
        <v>52</v>
      </c>
      <c r="F39" s="17">
        <v>6</v>
      </c>
      <c r="G39" s="17">
        <v>2</v>
      </c>
      <c r="H39" s="17">
        <v>8</v>
      </c>
      <c r="I39" s="17">
        <v>2</v>
      </c>
      <c r="J39" s="17">
        <v>4</v>
      </c>
      <c r="K39" s="17">
        <v>4</v>
      </c>
      <c r="L39" s="17">
        <v>18</v>
      </c>
      <c r="M39" s="17">
        <v>16</v>
      </c>
      <c r="N39" s="17"/>
      <c r="O39" s="17">
        <v>47</v>
      </c>
      <c r="P39" s="17">
        <v>31</v>
      </c>
      <c r="Q39" s="17">
        <v>2</v>
      </c>
      <c r="R39" s="17">
        <v>2</v>
      </c>
      <c r="S39" s="17">
        <v>4</v>
      </c>
      <c r="T39" s="17">
        <v>1</v>
      </c>
      <c r="U39" s="17">
        <v>1</v>
      </c>
      <c r="V39" s="17" t="s">
        <v>22</v>
      </c>
      <c r="W39" s="17">
        <v>5</v>
      </c>
      <c r="X39" s="17">
        <v>7</v>
      </c>
      <c r="Y39" s="17">
        <v>15</v>
      </c>
      <c r="Z39" s="17">
        <v>7</v>
      </c>
      <c r="AA39" s="17">
        <v>1</v>
      </c>
    </row>
    <row r="40" spans="1:27" s="4" customFormat="1" ht="13.5" customHeight="1">
      <c r="A40" s="11">
        <v>28</v>
      </c>
      <c r="B40" s="17">
        <f t="shared" si="2"/>
        <v>255</v>
      </c>
      <c r="C40" s="17">
        <v>18</v>
      </c>
      <c r="D40" s="17">
        <v>7</v>
      </c>
      <c r="E40" s="17">
        <v>81</v>
      </c>
      <c r="F40" s="17">
        <v>1</v>
      </c>
      <c r="G40" s="17">
        <v>9</v>
      </c>
      <c r="H40" s="17">
        <v>9</v>
      </c>
      <c r="I40" s="17" t="s">
        <v>22</v>
      </c>
      <c r="J40" s="17">
        <v>4</v>
      </c>
      <c r="K40" s="17">
        <v>5</v>
      </c>
      <c r="L40" s="17">
        <v>11</v>
      </c>
      <c r="M40" s="17">
        <v>8</v>
      </c>
      <c r="N40" s="17"/>
      <c r="O40" s="17">
        <v>36</v>
      </c>
      <c r="P40" s="17">
        <v>18</v>
      </c>
      <c r="Q40" s="17" t="s">
        <v>22</v>
      </c>
      <c r="R40" s="17">
        <v>3</v>
      </c>
      <c r="S40" s="17">
        <v>8</v>
      </c>
      <c r="T40" s="17">
        <v>3</v>
      </c>
      <c r="U40" s="17" t="s">
        <v>22</v>
      </c>
      <c r="V40" s="17">
        <v>1</v>
      </c>
      <c r="W40" s="17">
        <v>1</v>
      </c>
      <c r="X40" s="17">
        <v>1</v>
      </c>
      <c r="Y40" s="17">
        <v>19</v>
      </c>
      <c r="Z40" s="17">
        <v>6</v>
      </c>
      <c r="AA40" s="17">
        <v>6</v>
      </c>
    </row>
    <row r="41" spans="1:27" s="4" customFormat="1" ht="6.75" customHeight="1">
      <c r="A41" s="12"/>
      <c r="B41" s="18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7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3.5">
      <c r="A43" s="7" t="s">
        <v>75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3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3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>
      <c r="A45" s="8" t="s">
        <v>12</v>
      </c>
      <c r="B45" s="14" t="s">
        <v>1</v>
      </c>
      <c r="C45" s="19" t="s">
        <v>11</v>
      </c>
      <c r="D45" s="19"/>
      <c r="E45" s="19"/>
      <c r="F45" s="19"/>
      <c r="G45" s="19"/>
      <c r="H45" s="19"/>
      <c r="I45" s="19"/>
      <c r="J45" s="19"/>
      <c r="K45" s="19"/>
      <c r="L45" s="19"/>
      <c r="M45" s="23"/>
      <c r="N45" s="13"/>
      <c r="O45" s="8" t="s">
        <v>13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3"/>
    </row>
    <row r="46" spans="1:27" ht="21" customHeight="1">
      <c r="A46" s="9"/>
      <c r="B46" s="15"/>
      <c r="C46" s="20" t="s">
        <v>10</v>
      </c>
      <c r="D46" s="20" t="s">
        <v>19</v>
      </c>
      <c r="E46" s="20" t="s">
        <v>24</v>
      </c>
      <c r="F46" s="21" t="s">
        <v>20</v>
      </c>
      <c r="G46" s="20" t="s">
        <v>26</v>
      </c>
      <c r="H46" s="20" t="s">
        <v>27</v>
      </c>
      <c r="I46" s="20" t="s">
        <v>31</v>
      </c>
      <c r="J46" s="20" t="s">
        <v>33</v>
      </c>
      <c r="K46" s="20" t="s">
        <v>35</v>
      </c>
      <c r="L46" s="20" t="s">
        <v>28</v>
      </c>
      <c r="M46" s="24" t="s">
        <v>37</v>
      </c>
      <c r="N46" s="10"/>
      <c r="O46" s="9" t="s">
        <v>40</v>
      </c>
      <c r="P46" s="20" t="s">
        <v>41</v>
      </c>
      <c r="Q46" s="21" t="s">
        <v>23</v>
      </c>
      <c r="R46" s="20" t="s">
        <v>42</v>
      </c>
      <c r="S46" s="21" t="s">
        <v>44</v>
      </c>
      <c r="T46" s="20" t="s">
        <v>46</v>
      </c>
      <c r="U46" s="20" t="s">
        <v>47</v>
      </c>
      <c r="V46" s="20" t="s">
        <v>48</v>
      </c>
      <c r="W46" s="20" t="s">
        <v>49</v>
      </c>
      <c r="X46" s="20" t="s">
        <v>43</v>
      </c>
      <c r="Y46" s="20" t="s">
        <v>50</v>
      </c>
      <c r="Z46" s="20" t="s">
        <v>51</v>
      </c>
      <c r="AA46" s="28" t="s">
        <v>53</v>
      </c>
    </row>
    <row r="47" spans="1:27" ht="7.5" customHeight="1">
      <c r="A47" s="10"/>
      <c r="B47" s="16"/>
      <c r="C47" s="10"/>
      <c r="D47" s="10"/>
      <c r="E47" s="10"/>
      <c r="F47" s="2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22"/>
      <c r="R47" s="10"/>
      <c r="S47" s="22"/>
      <c r="T47" s="10"/>
      <c r="U47" s="10"/>
      <c r="V47" s="10"/>
      <c r="W47" s="10"/>
      <c r="X47" s="10"/>
      <c r="Y47" s="10"/>
      <c r="Z47" s="10"/>
      <c r="AA47" s="29"/>
    </row>
    <row r="48" spans="1:27" s="4" customFormat="1" ht="13.5" customHeight="1">
      <c r="A48" s="11" t="s">
        <v>54</v>
      </c>
      <c r="B48" s="17">
        <f t="shared" ref="B48:B60" si="3">C48+B66</f>
        <v>909</v>
      </c>
      <c r="C48" s="17">
        <f t="shared" ref="C48:C60" si="4">SUM(D48:AA48)</f>
        <v>295</v>
      </c>
      <c r="D48" s="17">
        <v>63</v>
      </c>
      <c r="E48" s="17">
        <v>12</v>
      </c>
      <c r="F48" s="17">
        <v>60</v>
      </c>
      <c r="G48" s="17">
        <v>10</v>
      </c>
      <c r="H48" s="17">
        <v>10</v>
      </c>
      <c r="I48" s="17">
        <v>9</v>
      </c>
      <c r="J48" s="17">
        <v>2</v>
      </c>
      <c r="K48" s="17">
        <v>6</v>
      </c>
      <c r="L48" s="17">
        <v>26</v>
      </c>
      <c r="M48" s="17">
        <v>7</v>
      </c>
      <c r="N48" s="17"/>
      <c r="O48" s="17">
        <v>3</v>
      </c>
      <c r="P48" s="17">
        <v>2</v>
      </c>
      <c r="Q48" s="17" t="s">
        <v>177</v>
      </c>
      <c r="R48" s="17">
        <v>15</v>
      </c>
      <c r="S48" s="17">
        <v>2</v>
      </c>
      <c r="T48" s="17">
        <v>4</v>
      </c>
      <c r="U48" s="17">
        <v>1</v>
      </c>
      <c r="V48" s="17">
        <v>13</v>
      </c>
      <c r="W48" s="17">
        <v>3</v>
      </c>
      <c r="X48" s="17">
        <v>1</v>
      </c>
      <c r="Y48" s="17">
        <v>4</v>
      </c>
      <c r="Z48" s="17">
        <v>6</v>
      </c>
      <c r="AA48" s="17">
        <v>36</v>
      </c>
    </row>
    <row r="49" spans="1:28" s="4" customFormat="1" ht="13.5" customHeight="1">
      <c r="A49" s="11">
        <v>7</v>
      </c>
      <c r="B49" s="17">
        <f t="shared" si="3"/>
        <v>858</v>
      </c>
      <c r="C49" s="17">
        <f t="shared" si="4"/>
        <v>339</v>
      </c>
      <c r="D49" s="17">
        <v>77</v>
      </c>
      <c r="E49" s="17">
        <v>7</v>
      </c>
      <c r="F49" s="17">
        <v>94</v>
      </c>
      <c r="G49" s="17">
        <v>20</v>
      </c>
      <c r="H49" s="17">
        <v>14</v>
      </c>
      <c r="I49" s="17">
        <v>23</v>
      </c>
      <c r="J49" s="17" t="s">
        <v>22</v>
      </c>
      <c r="K49" s="17">
        <v>9</v>
      </c>
      <c r="L49" s="17">
        <v>26</v>
      </c>
      <c r="M49" s="17">
        <v>5</v>
      </c>
      <c r="N49" s="17"/>
      <c r="O49" s="17">
        <v>3</v>
      </c>
      <c r="P49" s="17" t="s">
        <v>22</v>
      </c>
      <c r="Q49" s="17" t="s">
        <v>177</v>
      </c>
      <c r="R49" s="17">
        <v>5</v>
      </c>
      <c r="S49" s="17">
        <v>1</v>
      </c>
      <c r="T49" s="17">
        <v>1</v>
      </c>
      <c r="U49" s="17" t="s">
        <v>22</v>
      </c>
      <c r="V49" s="17">
        <v>6</v>
      </c>
      <c r="W49" s="17">
        <v>5</v>
      </c>
      <c r="X49" s="17" t="s">
        <v>22</v>
      </c>
      <c r="Y49" s="17">
        <v>2</v>
      </c>
      <c r="Z49" s="17">
        <v>1</v>
      </c>
      <c r="AA49" s="17">
        <v>40</v>
      </c>
    </row>
    <row r="50" spans="1:28" s="4" customFormat="1" ht="13.5" customHeight="1">
      <c r="A50" s="11">
        <v>12</v>
      </c>
      <c r="B50" s="17">
        <f t="shared" si="3"/>
        <v>674</v>
      </c>
      <c r="C50" s="17">
        <f t="shared" si="4"/>
        <v>301</v>
      </c>
      <c r="D50" s="17">
        <v>50</v>
      </c>
      <c r="E50" s="17">
        <v>8</v>
      </c>
      <c r="F50" s="17">
        <v>80</v>
      </c>
      <c r="G50" s="17">
        <v>11</v>
      </c>
      <c r="H50" s="17">
        <v>6</v>
      </c>
      <c r="I50" s="17">
        <v>12</v>
      </c>
      <c r="J50" s="17">
        <v>9</v>
      </c>
      <c r="K50" s="17">
        <v>2</v>
      </c>
      <c r="L50" s="17">
        <v>24</v>
      </c>
      <c r="M50" s="17">
        <v>18</v>
      </c>
      <c r="N50" s="17"/>
      <c r="O50" s="17">
        <v>12</v>
      </c>
      <c r="P50" s="17">
        <v>5</v>
      </c>
      <c r="Q50" s="17" t="s">
        <v>177</v>
      </c>
      <c r="R50" s="17">
        <v>7</v>
      </c>
      <c r="S50" s="17">
        <v>5</v>
      </c>
      <c r="T50" s="17">
        <v>1</v>
      </c>
      <c r="U50" s="17">
        <v>2</v>
      </c>
      <c r="V50" s="17">
        <v>11</v>
      </c>
      <c r="W50" s="17">
        <v>6</v>
      </c>
      <c r="X50" s="17">
        <v>6</v>
      </c>
      <c r="Y50" s="17" t="s">
        <v>22</v>
      </c>
      <c r="Z50" s="17">
        <v>1</v>
      </c>
      <c r="AA50" s="17">
        <v>25</v>
      </c>
    </row>
    <row r="51" spans="1:28" s="4" customFormat="1" ht="13.5" customHeight="1">
      <c r="A51" s="11">
        <v>15</v>
      </c>
      <c r="B51" s="17">
        <f t="shared" si="3"/>
        <v>745</v>
      </c>
      <c r="C51" s="17">
        <f t="shared" si="4"/>
        <v>308</v>
      </c>
      <c r="D51" s="17">
        <v>45</v>
      </c>
      <c r="E51" s="17">
        <v>7</v>
      </c>
      <c r="F51" s="17">
        <v>91</v>
      </c>
      <c r="G51" s="17">
        <v>4</v>
      </c>
      <c r="H51" s="17">
        <v>8</v>
      </c>
      <c r="I51" s="17">
        <v>27</v>
      </c>
      <c r="J51" s="17">
        <v>4</v>
      </c>
      <c r="K51" s="17">
        <v>4</v>
      </c>
      <c r="L51" s="17">
        <v>22</v>
      </c>
      <c r="M51" s="17">
        <v>14</v>
      </c>
      <c r="N51" s="17"/>
      <c r="O51" s="17">
        <v>4</v>
      </c>
      <c r="P51" s="17">
        <v>3</v>
      </c>
      <c r="Q51" s="17" t="s">
        <v>177</v>
      </c>
      <c r="R51" s="17">
        <v>16</v>
      </c>
      <c r="S51" s="17">
        <v>5</v>
      </c>
      <c r="T51" s="17">
        <v>4</v>
      </c>
      <c r="U51" s="17">
        <v>2</v>
      </c>
      <c r="V51" s="17">
        <v>8</v>
      </c>
      <c r="W51" s="17" t="s">
        <v>177</v>
      </c>
      <c r="X51" s="17">
        <v>6</v>
      </c>
      <c r="Y51" s="17" t="s">
        <v>22</v>
      </c>
      <c r="Z51" s="17" t="s">
        <v>22</v>
      </c>
      <c r="AA51" s="17">
        <v>34</v>
      </c>
    </row>
    <row r="52" spans="1:28" s="4" customFormat="1" ht="13.5" customHeight="1">
      <c r="A52" s="11">
        <v>20</v>
      </c>
      <c r="B52" s="17">
        <f t="shared" si="3"/>
        <v>590</v>
      </c>
      <c r="C52" s="17">
        <f t="shared" si="4"/>
        <v>254</v>
      </c>
      <c r="D52" s="17">
        <v>50</v>
      </c>
      <c r="E52" s="17">
        <v>7</v>
      </c>
      <c r="F52" s="17">
        <v>81</v>
      </c>
      <c r="G52" s="17">
        <v>15</v>
      </c>
      <c r="H52" s="17">
        <v>10</v>
      </c>
      <c r="I52" s="17">
        <v>19</v>
      </c>
      <c r="J52" s="17">
        <v>4</v>
      </c>
      <c r="K52" s="17">
        <v>3</v>
      </c>
      <c r="L52" s="17">
        <v>27</v>
      </c>
      <c r="M52" s="17">
        <v>5</v>
      </c>
      <c r="N52" s="17"/>
      <c r="O52" s="17" t="s">
        <v>177</v>
      </c>
      <c r="P52" s="17">
        <v>4</v>
      </c>
      <c r="Q52" s="17" t="s">
        <v>22</v>
      </c>
      <c r="R52" s="17">
        <v>8</v>
      </c>
      <c r="S52" s="17">
        <v>2</v>
      </c>
      <c r="T52" s="17" t="s">
        <v>177</v>
      </c>
      <c r="U52" s="17" t="s">
        <v>177</v>
      </c>
      <c r="V52" s="17">
        <v>5</v>
      </c>
      <c r="W52" s="17" t="s">
        <v>177</v>
      </c>
      <c r="X52" s="17">
        <v>1</v>
      </c>
      <c r="Y52" s="17">
        <v>1</v>
      </c>
      <c r="Z52" s="17" t="s">
        <v>22</v>
      </c>
      <c r="AA52" s="17">
        <v>12</v>
      </c>
    </row>
    <row r="53" spans="1:28" s="4" customFormat="1" ht="13.5" customHeight="1">
      <c r="A53" s="11">
        <v>21</v>
      </c>
      <c r="B53" s="17">
        <f t="shared" si="3"/>
        <v>567</v>
      </c>
      <c r="C53" s="17">
        <f t="shared" si="4"/>
        <v>232</v>
      </c>
      <c r="D53" s="17">
        <v>39</v>
      </c>
      <c r="E53" s="17">
        <v>7</v>
      </c>
      <c r="F53" s="17">
        <v>78</v>
      </c>
      <c r="G53" s="17">
        <v>15</v>
      </c>
      <c r="H53" s="17">
        <v>10</v>
      </c>
      <c r="I53" s="17">
        <v>15</v>
      </c>
      <c r="J53" s="17">
        <v>4</v>
      </c>
      <c r="K53" s="17">
        <v>3</v>
      </c>
      <c r="L53" s="17">
        <v>25</v>
      </c>
      <c r="M53" s="17">
        <v>6</v>
      </c>
      <c r="N53" s="17"/>
      <c r="O53" s="17" t="s">
        <v>22</v>
      </c>
      <c r="P53" s="17">
        <v>4</v>
      </c>
      <c r="Q53" s="17" t="s">
        <v>22</v>
      </c>
      <c r="R53" s="17">
        <v>7</v>
      </c>
      <c r="S53" s="17">
        <v>2</v>
      </c>
      <c r="T53" s="17" t="s">
        <v>22</v>
      </c>
      <c r="U53" s="17" t="s">
        <v>22</v>
      </c>
      <c r="V53" s="17">
        <v>5</v>
      </c>
      <c r="W53" s="17" t="s">
        <v>22</v>
      </c>
      <c r="X53" s="17">
        <v>1</v>
      </c>
      <c r="Y53" s="17" t="s">
        <v>22</v>
      </c>
      <c r="Z53" s="17" t="s">
        <v>22</v>
      </c>
      <c r="AA53" s="17">
        <v>11</v>
      </c>
      <c r="AB53" s="30" t="s">
        <v>178</v>
      </c>
    </row>
    <row r="54" spans="1:28" s="4" customFormat="1" ht="13.5" customHeight="1">
      <c r="A54" s="11">
        <v>22</v>
      </c>
      <c r="B54" s="17">
        <f t="shared" si="3"/>
        <v>492</v>
      </c>
      <c r="C54" s="17">
        <f t="shared" si="4"/>
        <v>211</v>
      </c>
      <c r="D54" s="17">
        <v>38</v>
      </c>
      <c r="E54" s="17">
        <v>10</v>
      </c>
      <c r="F54" s="17">
        <v>68</v>
      </c>
      <c r="G54" s="17">
        <v>13</v>
      </c>
      <c r="H54" s="17">
        <v>8</v>
      </c>
      <c r="I54" s="17">
        <v>6</v>
      </c>
      <c r="J54" s="17" t="s">
        <v>22</v>
      </c>
      <c r="K54" s="17">
        <v>2</v>
      </c>
      <c r="L54" s="17">
        <v>17</v>
      </c>
      <c r="M54" s="17">
        <v>11</v>
      </c>
      <c r="N54" s="17"/>
      <c r="O54" s="17" t="s">
        <v>22</v>
      </c>
      <c r="P54" s="17">
        <v>1</v>
      </c>
      <c r="Q54" s="17" t="s">
        <v>22</v>
      </c>
      <c r="R54" s="17">
        <v>13</v>
      </c>
      <c r="S54" s="17">
        <v>2</v>
      </c>
      <c r="T54" s="17" t="s">
        <v>22</v>
      </c>
      <c r="U54" s="17" t="s">
        <v>22</v>
      </c>
      <c r="V54" s="17">
        <v>9</v>
      </c>
      <c r="W54" s="17" t="s">
        <v>22</v>
      </c>
      <c r="X54" s="17" t="s">
        <v>22</v>
      </c>
      <c r="Y54" s="17">
        <v>1</v>
      </c>
      <c r="Z54" s="17" t="s">
        <v>22</v>
      </c>
      <c r="AA54" s="17">
        <v>12</v>
      </c>
    </row>
    <row r="55" spans="1:28" s="4" customFormat="1" ht="13.5" customHeight="1">
      <c r="A55" s="11">
        <v>23</v>
      </c>
      <c r="B55" s="17">
        <f t="shared" si="3"/>
        <v>1625</v>
      </c>
      <c r="C55" s="17">
        <f t="shared" si="4"/>
        <v>1002</v>
      </c>
      <c r="D55" s="17">
        <v>185</v>
      </c>
      <c r="E55" s="17">
        <v>1</v>
      </c>
      <c r="F55" s="17">
        <v>324</v>
      </c>
      <c r="G55" s="17">
        <v>67</v>
      </c>
      <c r="H55" s="17">
        <v>25</v>
      </c>
      <c r="I55" s="17">
        <v>51</v>
      </c>
      <c r="J55" s="17">
        <v>2</v>
      </c>
      <c r="K55" s="17">
        <v>16</v>
      </c>
      <c r="L55" s="17">
        <v>126</v>
      </c>
      <c r="M55" s="17">
        <v>12</v>
      </c>
      <c r="N55" s="17"/>
      <c r="O55" s="17" t="s">
        <v>22</v>
      </c>
      <c r="P55" s="17">
        <v>2</v>
      </c>
      <c r="Q55" s="17" t="s">
        <v>22</v>
      </c>
      <c r="R55" s="17">
        <v>16</v>
      </c>
      <c r="S55" s="17">
        <v>1</v>
      </c>
      <c r="T55" s="17" t="s">
        <v>22</v>
      </c>
      <c r="U55" s="17" t="s">
        <v>22</v>
      </c>
      <c r="V55" s="17">
        <v>139</v>
      </c>
      <c r="W55" s="17" t="s">
        <v>22</v>
      </c>
      <c r="X55" s="17" t="s">
        <v>22</v>
      </c>
      <c r="Y55" s="17">
        <v>9</v>
      </c>
      <c r="Z55" s="17" t="s">
        <v>22</v>
      </c>
      <c r="AA55" s="17">
        <v>26</v>
      </c>
    </row>
    <row r="56" spans="1:28" s="4" customFormat="1" ht="13.5" customHeight="1">
      <c r="A56" s="11">
        <v>24</v>
      </c>
      <c r="B56" s="17">
        <f t="shared" si="3"/>
        <v>769</v>
      </c>
      <c r="C56" s="17">
        <f t="shared" si="4"/>
        <v>472</v>
      </c>
      <c r="D56" s="17">
        <v>76</v>
      </c>
      <c r="E56" s="17">
        <v>10</v>
      </c>
      <c r="F56" s="17">
        <v>157</v>
      </c>
      <c r="G56" s="17">
        <v>39</v>
      </c>
      <c r="H56" s="17">
        <v>16</v>
      </c>
      <c r="I56" s="17">
        <v>21</v>
      </c>
      <c r="J56" s="17">
        <v>1</v>
      </c>
      <c r="K56" s="17">
        <v>20</v>
      </c>
      <c r="L56" s="17">
        <v>50</v>
      </c>
      <c r="M56" s="17">
        <v>9</v>
      </c>
      <c r="N56" s="17"/>
      <c r="O56" s="17" t="s">
        <v>22</v>
      </c>
      <c r="P56" s="17" t="s">
        <v>22</v>
      </c>
      <c r="Q56" s="17" t="s">
        <v>22</v>
      </c>
      <c r="R56" s="17">
        <v>19</v>
      </c>
      <c r="S56" s="17">
        <v>3</v>
      </c>
      <c r="T56" s="17" t="s">
        <v>22</v>
      </c>
      <c r="U56" s="17" t="s">
        <v>22</v>
      </c>
      <c r="V56" s="17">
        <v>30</v>
      </c>
      <c r="W56" s="17" t="s">
        <v>22</v>
      </c>
      <c r="X56" s="17" t="s">
        <v>22</v>
      </c>
      <c r="Y56" s="17" t="s">
        <v>22</v>
      </c>
      <c r="Z56" s="17">
        <v>1</v>
      </c>
      <c r="AA56" s="17">
        <v>20</v>
      </c>
    </row>
    <row r="57" spans="1:28" s="4" customFormat="1" ht="13.5" customHeight="1">
      <c r="A57" s="11">
        <v>25</v>
      </c>
      <c r="B57" s="17">
        <f t="shared" si="3"/>
        <v>551</v>
      </c>
      <c r="C57" s="17">
        <f t="shared" si="4"/>
        <v>319</v>
      </c>
      <c r="D57" s="17">
        <v>46</v>
      </c>
      <c r="E57" s="17">
        <v>2</v>
      </c>
      <c r="F57" s="17">
        <v>114</v>
      </c>
      <c r="G57" s="17">
        <v>23</v>
      </c>
      <c r="H57" s="17">
        <v>10</v>
      </c>
      <c r="I57" s="17">
        <v>18</v>
      </c>
      <c r="J57" s="17">
        <v>1</v>
      </c>
      <c r="K57" s="17">
        <v>5</v>
      </c>
      <c r="L57" s="17">
        <v>43</v>
      </c>
      <c r="M57" s="17">
        <v>6</v>
      </c>
      <c r="N57" s="17"/>
      <c r="O57" s="17" t="s">
        <v>22</v>
      </c>
      <c r="P57" s="17">
        <v>3</v>
      </c>
      <c r="Q57" s="17">
        <v>4</v>
      </c>
      <c r="R57" s="17">
        <v>10</v>
      </c>
      <c r="S57" s="17" t="s">
        <v>22</v>
      </c>
      <c r="T57" s="17" t="s">
        <v>22</v>
      </c>
      <c r="U57" s="17" t="s">
        <v>22</v>
      </c>
      <c r="V57" s="17">
        <v>15</v>
      </c>
      <c r="W57" s="17" t="s">
        <v>22</v>
      </c>
      <c r="X57" s="17">
        <v>1</v>
      </c>
      <c r="Y57" s="17">
        <v>3</v>
      </c>
      <c r="Z57" s="17" t="s">
        <v>22</v>
      </c>
      <c r="AA57" s="17">
        <v>15</v>
      </c>
    </row>
    <row r="58" spans="1:28" s="4" customFormat="1" ht="13.5" customHeight="1">
      <c r="A58" s="11">
        <v>26</v>
      </c>
      <c r="B58" s="17">
        <f t="shared" si="3"/>
        <v>565</v>
      </c>
      <c r="C58" s="17">
        <f t="shared" si="4"/>
        <v>294</v>
      </c>
      <c r="D58" s="17">
        <v>58</v>
      </c>
      <c r="E58" s="17">
        <v>3</v>
      </c>
      <c r="F58" s="17">
        <v>104</v>
      </c>
      <c r="G58" s="17">
        <v>20</v>
      </c>
      <c r="H58" s="17">
        <v>10</v>
      </c>
      <c r="I58" s="17">
        <v>19</v>
      </c>
      <c r="J58" s="17" t="s">
        <v>22</v>
      </c>
      <c r="K58" s="17">
        <v>6</v>
      </c>
      <c r="L58" s="17">
        <v>27</v>
      </c>
      <c r="M58" s="17">
        <v>7</v>
      </c>
      <c r="N58" s="17"/>
      <c r="O58" s="17" t="s">
        <v>22</v>
      </c>
      <c r="P58" s="17">
        <v>2</v>
      </c>
      <c r="Q58" s="17" t="s">
        <v>22</v>
      </c>
      <c r="R58" s="17">
        <v>5</v>
      </c>
      <c r="S58" s="17">
        <v>4</v>
      </c>
      <c r="T58" s="17" t="s">
        <v>22</v>
      </c>
      <c r="U58" s="17" t="s">
        <v>22</v>
      </c>
      <c r="V58" s="17">
        <v>17</v>
      </c>
      <c r="W58" s="17" t="s">
        <v>22</v>
      </c>
      <c r="X58" s="17">
        <v>2</v>
      </c>
      <c r="Y58" s="17">
        <v>6</v>
      </c>
      <c r="Z58" s="17" t="s">
        <v>22</v>
      </c>
      <c r="AA58" s="17">
        <v>4</v>
      </c>
    </row>
    <row r="59" spans="1:28" s="4" customFormat="1" ht="13.5" customHeight="1">
      <c r="A59" s="11">
        <v>27</v>
      </c>
      <c r="B59" s="17">
        <f t="shared" si="3"/>
        <v>575</v>
      </c>
      <c r="C59" s="17">
        <f t="shared" si="4"/>
        <v>287</v>
      </c>
      <c r="D59" s="17">
        <v>48</v>
      </c>
      <c r="E59" s="17">
        <v>2</v>
      </c>
      <c r="F59" s="17">
        <v>92</v>
      </c>
      <c r="G59" s="17">
        <v>20</v>
      </c>
      <c r="H59" s="17">
        <v>8</v>
      </c>
      <c r="I59" s="17">
        <v>24</v>
      </c>
      <c r="J59" s="17">
        <v>2</v>
      </c>
      <c r="K59" s="17">
        <v>4</v>
      </c>
      <c r="L59" s="17">
        <v>25</v>
      </c>
      <c r="M59" s="17">
        <v>3</v>
      </c>
      <c r="N59" s="17"/>
      <c r="O59" s="17" t="s">
        <v>22</v>
      </c>
      <c r="P59" s="17">
        <v>1</v>
      </c>
      <c r="Q59" s="17">
        <v>1</v>
      </c>
      <c r="R59" s="17">
        <v>7</v>
      </c>
      <c r="S59" s="17" t="s">
        <v>22</v>
      </c>
      <c r="T59" s="17" t="s">
        <v>22</v>
      </c>
      <c r="U59" s="17" t="s">
        <v>22</v>
      </c>
      <c r="V59" s="17">
        <v>20</v>
      </c>
      <c r="W59" s="17" t="s">
        <v>22</v>
      </c>
      <c r="X59" s="17" t="s">
        <v>22</v>
      </c>
      <c r="Y59" s="17">
        <v>7</v>
      </c>
      <c r="Z59" s="17" t="s">
        <v>22</v>
      </c>
      <c r="AA59" s="17">
        <v>23</v>
      </c>
    </row>
    <row r="60" spans="1:28" s="4" customFormat="1" ht="13.5" customHeight="1">
      <c r="A60" s="11">
        <v>28</v>
      </c>
      <c r="B60" s="17">
        <f t="shared" si="3"/>
        <v>626</v>
      </c>
      <c r="C60" s="17">
        <f t="shared" si="4"/>
        <v>275</v>
      </c>
      <c r="D60" s="17">
        <v>64</v>
      </c>
      <c r="E60" s="17">
        <v>5</v>
      </c>
      <c r="F60" s="17">
        <v>82</v>
      </c>
      <c r="G60" s="17">
        <v>16</v>
      </c>
      <c r="H60" s="17">
        <v>10</v>
      </c>
      <c r="I60" s="17">
        <v>18</v>
      </c>
      <c r="J60" s="17">
        <v>1</v>
      </c>
      <c r="K60" s="17">
        <v>1</v>
      </c>
      <c r="L60" s="17">
        <v>30</v>
      </c>
      <c r="M60" s="17">
        <v>5</v>
      </c>
      <c r="N60" s="17"/>
      <c r="O60" s="17" t="s">
        <v>22</v>
      </c>
      <c r="P60" s="17" t="s">
        <v>22</v>
      </c>
      <c r="Q60" s="17" t="s">
        <v>22</v>
      </c>
      <c r="R60" s="17">
        <v>8</v>
      </c>
      <c r="S60" s="17">
        <v>3</v>
      </c>
      <c r="T60" s="17" t="s">
        <v>22</v>
      </c>
      <c r="U60" s="17" t="s">
        <v>22</v>
      </c>
      <c r="V60" s="17">
        <v>23</v>
      </c>
      <c r="W60" s="17" t="s">
        <v>22</v>
      </c>
      <c r="X60" s="17">
        <v>2</v>
      </c>
      <c r="Y60" s="17">
        <v>1</v>
      </c>
      <c r="Z60" s="17" t="s">
        <v>22</v>
      </c>
      <c r="AA60" s="17">
        <v>6</v>
      </c>
    </row>
    <row r="61" spans="1:28" s="4" customFormat="1" ht="6.75" customHeight="1">
      <c r="A61" s="12"/>
      <c r="B61" s="18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7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8" ht="9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3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>
      <c r="A63" s="8" t="s">
        <v>12</v>
      </c>
      <c r="B63" s="19" t="s">
        <v>11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3"/>
      <c r="N63" s="13"/>
      <c r="O63" s="8" t="s">
        <v>14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3"/>
    </row>
    <row r="64" spans="1:28" s="3" customFormat="1" ht="21" customHeight="1">
      <c r="A64" s="9"/>
      <c r="B64" s="20" t="s">
        <v>34</v>
      </c>
      <c r="C64" s="20" t="s">
        <v>55</v>
      </c>
      <c r="D64" s="20" t="s">
        <v>4</v>
      </c>
      <c r="E64" s="20" t="s">
        <v>57</v>
      </c>
      <c r="F64" s="20" t="s">
        <v>59</v>
      </c>
      <c r="G64" s="20" t="s">
        <v>45</v>
      </c>
      <c r="H64" s="20" t="s">
        <v>60</v>
      </c>
      <c r="I64" s="20" t="s">
        <v>61</v>
      </c>
      <c r="J64" s="20" t="s">
        <v>63</v>
      </c>
      <c r="K64" s="20" t="s">
        <v>17</v>
      </c>
      <c r="L64" s="20" t="s">
        <v>7</v>
      </c>
      <c r="M64" s="24" t="s">
        <v>65</v>
      </c>
      <c r="N64" s="10"/>
      <c r="O64" s="9" t="s">
        <v>66</v>
      </c>
      <c r="P64" s="21" t="s">
        <v>2</v>
      </c>
      <c r="Q64" s="20" t="s">
        <v>9</v>
      </c>
      <c r="R64" s="20" t="s">
        <v>38</v>
      </c>
      <c r="S64" s="20" t="s">
        <v>64</v>
      </c>
      <c r="T64" s="20" t="s">
        <v>0</v>
      </c>
      <c r="U64" s="20" t="s">
        <v>69</v>
      </c>
      <c r="V64" s="20" t="s">
        <v>70</v>
      </c>
      <c r="W64" s="20" t="s">
        <v>25</v>
      </c>
      <c r="X64" s="20" t="s">
        <v>71</v>
      </c>
      <c r="Y64" s="20" t="s">
        <v>74</v>
      </c>
      <c r="Z64" s="20" t="s">
        <v>8</v>
      </c>
      <c r="AA64" s="28" t="s">
        <v>76</v>
      </c>
    </row>
    <row r="65" spans="1:27" s="3" customFormat="1" ht="7.5" customHeight="1">
      <c r="A65" s="10"/>
      <c r="B65" s="16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22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29"/>
    </row>
    <row r="66" spans="1:27" s="4" customFormat="1" ht="13.5" customHeight="1">
      <c r="A66" s="11" t="s">
        <v>54</v>
      </c>
      <c r="B66" s="17">
        <f t="shared" ref="B66:B78" si="5">SUM(C66:AA66)</f>
        <v>614</v>
      </c>
      <c r="C66" s="17">
        <v>16</v>
      </c>
      <c r="D66" s="17">
        <v>3</v>
      </c>
      <c r="E66" s="17">
        <v>161</v>
      </c>
      <c r="F66" s="17">
        <v>5</v>
      </c>
      <c r="G66" s="17">
        <v>6</v>
      </c>
      <c r="H66" s="17">
        <v>4</v>
      </c>
      <c r="I66" s="17">
        <v>9</v>
      </c>
      <c r="J66" s="17">
        <v>4</v>
      </c>
      <c r="K66" s="17">
        <v>3</v>
      </c>
      <c r="L66" s="17">
        <v>83</v>
      </c>
      <c r="M66" s="17">
        <v>36</v>
      </c>
      <c r="N66" s="17"/>
      <c r="O66" s="17">
        <v>147</v>
      </c>
      <c r="P66" s="17">
        <v>72</v>
      </c>
      <c r="Q66" s="17">
        <v>1</v>
      </c>
      <c r="R66" s="17">
        <v>11</v>
      </c>
      <c r="S66" s="17">
        <v>3</v>
      </c>
      <c r="T66" s="17">
        <v>1</v>
      </c>
      <c r="U66" s="17" t="s">
        <v>22</v>
      </c>
      <c r="V66" s="17">
        <v>1</v>
      </c>
      <c r="W66" s="17">
        <v>5</v>
      </c>
      <c r="X66" s="17">
        <v>7</v>
      </c>
      <c r="Y66" s="17">
        <v>23</v>
      </c>
      <c r="Z66" s="17">
        <v>7</v>
      </c>
      <c r="AA66" s="17">
        <v>6</v>
      </c>
    </row>
    <row r="67" spans="1:27" s="4" customFormat="1" ht="13.5" customHeight="1">
      <c r="A67" s="11">
        <v>7</v>
      </c>
      <c r="B67" s="17">
        <f t="shared" si="5"/>
        <v>519</v>
      </c>
      <c r="C67" s="17">
        <v>15</v>
      </c>
      <c r="D67" s="17">
        <v>9</v>
      </c>
      <c r="E67" s="17">
        <v>155</v>
      </c>
      <c r="F67" s="17">
        <v>5</v>
      </c>
      <c r="G67" s="17">
        <v>7</v>
      </c>
      <c r="H67" s="17">
        <v>24</v>
      </c>
      <c r="I67" s="17">
        <v>9</v>
      </c>
      <c r="J67" s="17">
        <v>6</v>
      </c>
      <c r="K67" s="17">
        <v>5</v>
      </c>
      <c r="L67" s="17">
        <v>40</v>
      </c>
      <c r="M67" s="17">
        <v>28</v>
      </c>
      <c r="N67" s="17"/>
      <c r="O67" s="17">
        <v>131</v>
      </c>
      <c r="P67" s="17">
        <v>37</v>
      </c>
      <c r="Q67" s="17" t="s">
        <v>22</v>
      </c>
      <c r="R67" s="17">
        <v>4</v>
      </c>
      <c r="S67" s="17">
        <v>8</v>
      </c>
      <c r="T67" s="17" t="s">
        <v>22</v>
      </c>
      <c r="U67" s="17">
        <v>1</v>
      </c>
      <c r="V67" s="17">
        <v>2</v>
      </c>
      <c r="W67" s="17">
        <v>4</v>
      </c>
      <c r="X67" s="17">
        <v>5</v>
      </c>
      <c r="Y67" s="17">
        <v>15</v>
      </c>
      <c r="Z67" s="17">
        <v>8</v>
      </c>
      <c r="AA67" s="17">
        <v>1</v>
      </c>
    </row>
    <row r="68" spans="1:27" s="4" customFormat="1" ht="13.5" customHeight="1">
      <c r="A68" s="11">
        <v>12</v>
      </c>
      <c r="B68" s="17">
        <f t="shared" si="5"/>
        <v>373</v>
      </c>
      <c r="C68" s="17">
        <v>8</v>
      </c>
      <c r="D68" s="17">
        <v>5</v>
      </c>
      <c r="E68" s="17">
        <v>121</v>
      </c>
      <c r="F68" s="17">
        <v>3</v>
      </c>
      <c r="G68" s="17">
        <v>2</v>
      </c>
      <c r="H68" s="17">
        <v>6</v>
      </c>
      <c r="I68" s="17">
        <v>8</v>
      </c>
      <c r="J68" s="17">
        <v>4</v>
      </c>
      <c r="K68" s="17">
        <v>1</v>
      </c>
      <c r="L68" s="17">
        <v>48</v>
      </c>
      <c r="M68" s="17">
        <v>21</v>
      </c>
      <c r="N68" s="17"/>
      <c r="O68" s="17">
        <v>84</v>
      </c>
      <c r="P68" s="17">
        <v>29</v>
      </c>
      <c r="Q68" s="17" t="s">
        <v>22</v>
      </c>
      <c r="R68" s="17">
        <v>7</v>
      </c>
      <c r="S68" s="17">
        <v>7</v>
      </c>
      <c r="T68" s="17" t="s">
        <v>22</v>
      </c>
      <c r="U68" s="17" t="s">
        <v>22</v>
      </c>
      <c r="V68" s="17" t="s">
        <v>22</v>
      </c>
      <c r="W68" s="17" t="s">
        <v>22</v>
      </c>
      <c r="X68" s="17">
        <v>1</v>
      </c>
      <c r="Y68" s="17">
        <v>12</v>
      </c>
      <c r="Z68" s="17">
        <v>5</v>
      </c>
      <c r="AA68" s="17">
        <v>1</v>
      </c>
    </row>
    <row r="69" spans="1:27" s="4" customFormat="1" ht="13.5" customHeight="1">
      <c r="A69" s="11">
        <v>15</v>
      </c>
      <c r="B69" s="17">
        <f t="shared" si="5"/>
        <v>437</v>
      </c>
      <c r="C69" s="17">
        <v>5</v>
      </c>
      <c r="D69" s="17">
        <v>9</v>
      </c>
      <c r="E69" s="17">
        <v>130</v>
      </c>
      <c r="F69" s="17">
        <v>4</v>
      </c>
      <c r="G69" s="17">
        <v>7</v>
      </c>
      <c r="H69" s="17">
        <v>8</v>
      </c>
      <c r="I69" s="17">
        <v>7</v>
      </c>
      <c r="J69" s="17">
        <v>8</v>
      </c>
      <c r="K69" s="17">
        <v>2</v>
      </c>
      <c r="L69" s="17">
        <v>45</v>
      </c>
      <c r="M69" s="17">
        <v>30</v>
      </c>
      <c r="N69" s="17"/>
      <c r="O69" s="17">
        <v>91</v>
      </c>
      <c r="P69" s="17">
        <v>40</v>
      </c>
      <c r="Q69" s="17">
        <v>2</v>
      </c>
      <c r="R69" s="17">
        <v>4</v>
      </c>
      <c r="S69" s="17">
        <v>4</v>
      </c>
      <c r="T69" s="17" t="s">
        <v>22</v>
      </c>
      <c r="U69" s="17" t="s">
        <v>22</v>
      </c>
      <c r="V69" s="17">
        <v>3</v>
      </c>
      <c r="W69" s="17">
        <v>2</v>
      </c>
      <c r="X69" s="17">
        <v>1</v>
      </c>
      <c r="Y69" s="17">
        <v>15</v>
      </c>
      <c r="Z69" s="17">
        <v>5</v>
      </c>
      <c r="AA69" s="17">
        <v>15</v>
      </c>
    </row>
    <row r="70" spans="1:27" s="4" customFormat="1" ht="13.5" customHeight="1">
      <c r="A70" s="11">
        <v>20</v>
      </c>
      <c r="B70" s="17">
        <f t="shared" si="5"/>
        <v>336</v>
      </c>
      <c r="C70" s="17">
        <v>8</v>
      </c>
      <c r="D70" s="17">
        <v>8</v>
      </c>
      <c r="E70" s="17">
        <v>95</v>
      </c>
      <c r="F70" s="17">
        <v>4</v>
      </c>
      <c r="G70" s="17">
        <v>6</v>
      </c>
      <c r="H70" s="17">
        <v>10</v>
      </c>
      <c r="I70" s="17">
        <v>3</v>
      </c>
      <c r="J70" s="17">
        <v>7</v>
      </c>
      <c r="K70" s="17">
        <v>6</v>
      </c>
      <c r="L70" s="17">
        <v>37</v>
      </c>
      <c r="M70" s="17">
        <v>20</v>
      </c>
      <c r="N70" s="17"/>
      <c r="O70" s="17">
        <v>61</v>
      </c>
      <c r="P70" s="17">
        <v>36</v>
      </c>
      <c r="Q70" s="17" t="s">
        <v>22</v>
      </c>
      <c r="R70" s="17">
        <v>8</v>
      </c>
      <c r="S70" s="17">
        <v>5</v>
      </c>
      <c r="T70" s="17">
        <v>1</v>
      </c>
      <c r="U70" s="17" t="s">
        <v>22</v>
      </c>
      <c r="V70" s="17">
        <v>3</v>
      </c>
      <c r="W70" s="17">
        <v>1</v>
      </c>
      <c r="X70" s="17">
        <v>6</v>
      </c>
      <c r="Y70" s="17">
        <v>7</v>
      </c>
      <c r="Z70" s="17">
        <v>3</v>
      </c>
      <c r="AA70" s="17">
        <v>1</v>
      </c>
    </row>
    <row r="71" spans="1:27" s="4" customFormat="1" ht="13.5" customHeight="1">
      <c r="A71" s="11">
        <v>21</v>
      </c>
      <c r="B71" s="17">
        <f t="shared" si="5"/>
        <v>335</v>
      </c>
      <c r="C71" s="17">
        <v>8</v>
      </c>
      <c r="D71" s="17">
        <v>8</v>
      </c>
      <c r="E71" s="17">
        <v>95</v>
      </c>
      <c r="F71" s="17">
        <v>4</v>
      </c>
      <c r="G71" s="17">
        <v>6</v>
      </c>
      <c r="H71" s="17">
        <v>10</v>
      </c>
      <c r="I71" s="17">
        <v>3</v>
      </c>
      <c r="J71" s="17">
        <v>7</v>
      </c>
      <c r="K71" s="17">
        <v>6</v>
      </c>
      <c r="L71" s="17">
        <v>37</v>
      </c>
      <c r="M71" s="17">
        <v>20</v>
      </c>
      <c r="N71" s="17"/>
      <c r="O71" s="17">
        <v>61</v>
      </c>
      <c r="P71" s="17">
        <v>36</v>
      </c>
      <c r="Q71" s="17" t="s">
        <v>22</v>
      </c>
      <c r="R71" s="17">
        <v>8</v>
      </c>
      <c r="S71" s="17">
        <v>5</v>
      </c>
      <c r="T71" s="17">
        <v>1</v>
      </c>
      <c r="U71" s="17" t="s">
        <v>22</v>
      </c>
      <c r="V71" s="17">
        <v>3</v>
      </c>
      <c r="W71" s="17">
        <v>1</v>
      </c>
      <c r="X71" s="17">
        <v>6</v>
      </c>
      <c r="Y71" s="17">
        <v>7</v>
      </c>
      <c r="Z71" s="17">
        <v>3</v>
      </c>
      <c r="AA71" s="17" t="s">
        <v>22</v>
      </c>
    </row>
    <row r="72" spans="1:27" s="4" customFormat="1" ht="13.5" customHeight="1">
      <c r="A72" s="11">
        <v>22</v>
      </c>
      <c r="B72" s="17">
        <f t="shared" si="5"/>
        <v>281</v>
      </c>
      <c r="C72" s="17">
        <v>11</v>
      </c>
      <c r="D72" s="17">
        <v>6</v>
      </c>
      <c r="E72" s="17">
        <v>91</v>
      </c>
      <c r="F72" s="17">
        <v>13</v>
      </c>
      <c r="G72" s="17">
        <v>6</v>
      </c>
      <c r="H72" s="17">
        <v>10</v>
      </c>
      <c r="I72" s="17">
        <v>8</v>
      </c>
      <c r="J72" s="17">
        <v>5</v>
      </c>
      <c r="K72" s="17">
        <v>2</v>
      </c>
      <c r="L72" s="17">
        <v>24</v>
      </c>
      <c r="M72" s="17">
        <v>13</v>
      </c>
      <c r="N72" s="17"/>
      <c r="O72" s="17">
        <v>50</v>
      </c>
      <c r="P72" s="17">
        <v>24</v>
      </c>
      <c r="Q72" s="17" t="s">
        <v>22</v>
      </c>
      <c r="R72" s="17">
        <v>1</v>
      </c>
      <c r="S72" s="17" t="s">
        <v>22</v>
      </c>
      <c r="T72" s="17" t="s">
        <v>22</v>
      </c>
      <c r="U72" s="17" t="s">
        <v>22</v>
      </c>
      <c r="V72" s="17">
        <v>1</v>
      </c>
      <c r="W72" s="17">
        <v>1</v>
      </c>
      <c r="X72" s="17">
        <v>1</v>
      </c>
      <c r="Y72" s="17">
        <v>14</v>
      </c>
      <c r="Z72" s="17" t="s">
        <v>22</v>
      </c>
      <c r="AA72" s="17" t="s">
        <v>22</v>
      </c>
    </row>
    <row r="73" spans="1:27" s="4" customFormat="1" ht="13.5" customHeight="1">
      <c r="A73" s="11">
        <v>23</v>
      </c>
      <c r="B73" s="17">
        <f t="shared" si="5"/>
        <v>623</v>
      </c>
      <c r="C73" s="17">
        <v>23</v>
      </c>
      <c r="D73" s="17">
        <v>19</v>
      </c>
      <c r="E73" s="17">
        <v>176</v>
      </c>
      <c r="F73" s="17">
        <v>17</v>
      </c>
      <c r="G73" s="17">
        <v>12</v>
      </c>
      <c r="H73" s="17">
        <v>4</v>
      </c>
      <c r="I73" s="17">
        <v>9</v>
      </c>
      <c r="J73" s="17">
        <v>22</v>
      </c>
      <c r="K73" s="17">
        <v>9</v>
      </c>
      <c r="L73" s="17">
        <v>70</v>
      </c>
      <c r="M73" s="17">
        <v>57</v>
      </c>
      <c r="N73" s="17"/>
      <c r="O73" s="17">
        <v>69</v>
      </c>
      <c r="P73" s="17">
        <v>71</v>
      </c>
      <c r="Q73" s="17" t="s">
        <v>22</v>
      </c>
      <c r="R73" s="17">
        <v>14</v>
      </c>
      <c r="S73" s="17">
        <v>10</v>
      </c>
      <c r="T73" s="17">
        <v>3</v>
      </c>
      <c r="U73" s="17" t="s">
        <v>22</v>
      </c>
      <c r="V73" s="17">
        <v>2</v>
      </c>
      <c r="W73" s="17">
        <v>3</v>
      </c>
      <c r="X73" s="17">
        <v>8</v>
      </c>
      <c r="Y73" s="17">
        <v>24</v>
      </c>
      <c r="Z73" s="17">
        <v>1</v>
      </c>
      <c r="AA73" s="17" t="s">
        <v>22</v>
      </c>
    </row>
    <row r="74" spans="1:27" s="4" customFormat="1" ht="13.5" customHeight="1">
      <c r="A74" s="11">
        <v>24</v>
      </c>
      <c r="B74" s="17">
        <f t="shared" si="5"/>
        <v>297</v>
      </c>
      <c r="C74" s="17">
        <v>10</v>
      </c>
      <c r="D74" s="17">
        <v>8</v>
      </c>
      <c r="E74" s="17">
        <v>86</v>
      </c>
      <c r="F74" s="17">
        <v>4</v>
      </c>
      <c r="G74" s="17">
        <v>1</v>
      </c>
      <c r="H74" s="17">
        <v>8</v>
      </c>
      <c r="I74" s="17">
        <v>3</v>
      </c>
      <c r="J74" s="17">
        <v>5</v>
      </c>
      <c r="K74" s="17">
        <v>7</v>
      </c>
      <c r="L74" s="17">
        <v>23</v>
      </c>
      <c r="M74" s="17">
        <v>22</v>
      </c>
      <c r="N74" s="17"/>
      <c r="O74" s="17">
        <v>45</v>
      </c>
      <c r="P74" s="17">
        <v>44</v>
      </c>
      <c r="Q74" s="17">
        <v>1</v>
      </c>
      <c r="R74" s="17">
        <v>3</v>
      </c>
      <c r="S74" s="17">
        <v>4</v>
      </c>
      <c r="T74" s="17">
        <v>1</v>
      </c>
      <c r="U74" s="17" t="s">
        <v>22</v>
      </c>
      <c r="V74" s="17">
        <v>1</v>
      </c>
      <c r="W74" s="17">
        <v>2</v>
      </c>
      <c r="X74" s="17">
        <v>1</v>
      </c>
      <c r="Y74" s="17">
        <v>15</v>
      </c>
      <c r="Z74" s="17">
        <v>2</v>
      </c>
      <c r="AA74" s="17">
        <v>1</v>
      </c>
    </row>
    <row r="75" spans="1:27" s="4" customFormat="1" ht="13.5" customHeight="1">
      <c r="A75" s="11">
        <v>25</v>
      </c>
      <c r="B75" s="17">
        <f t="shared" si="5"/>
        <v>232</v>
      </c>
      <c r="C75" s="17">
        <v>4</v>
      </c>
      <c r="D75" s="17">
        <v>5</v>
      </c>
      <c r="E75" s="17">
        <v>70</v>
      </c>
      <c r="F75" s="17">
        <v>2</v>
      </c>
      <c r="G75" s="17">
        <v>6</v>
      </c>
      <c r="H75" s="17">
        <v>3</v>
      </c>
      <c r="I75" s="17">
        <v>2</v>
      </c>
      <c r="J75" s="17">
        <v>6</v>
      </c>
      <c r="K75" s="17">
        <v>6</v>
      </c>
      <c r="L75" s="17">
        <v>17</v>
      </c>
      <c r="M75" s="17">
        <v>15</v>
      </c>
      <c r="N75" s="17"/>
      <c r="O75" s="17">
        <v>31</v>
      </c>
      <c r="P75" s="17">
        <v>26</v>
      </c>
      <c r="Q75" s="17">
        <v>1</v>
      </c>
      <c r="R75" s="17" t="s">
        <v>22</v>
      </c>
      <c r="S75" s="17">
        <v>7</v>
      </c>
      <c r="T75" s="17">
        <v>2</v>
      </c>
      <c r="U75" s="17" t="s">
        <v>22</v>
      </c>
      <c r="V75" s="17" t="s">
        <v>22</v>
      </c>
      <c r="W75" s="17">
        <v>2</v>
      </c>
      <c r="X75" s="17">
        <v>1</v>
      </c>
      <c r="Y75" s="17">
        <v>14</v>
      </c>
      <c r="Z75" s="17">
        <v>7</v>
      </c>
      <c r="AA75" s="17">
        <v>5</v>
      </c>
    </row>
    <row r="76" spans="1:27" s="4" customFormat="1" ht="13.5" customHeight="1">
      <c r="A76" s="11">
        <v>26</v>
      </c>
      <c r="B76" s="17">
        <f t="shared" si="5"/>
        <v>271</v>
      </c>
      <c r="C76" s="17">
        <v>9</v>
      </c>
      <c r="D76" s="17">
        <v>14</v>
      </c>
      <c r="E76" s="17">
        <v>90</v>
      </c>
      <c r="F76" s="17">
        <v>2</v>
      </c>
      <c r="G76" s="17">
        <v>3</v>
      </c>
      <c r="H76" s="17">
        <v>6</v>
      </c>
      <c r="I76" s="17">
        <v>3</v>
      </c>
      <c r="J76" s="17">
        <v>2</v>
      </c>
      <c r="K76" s="17">
        <v>4</v>
      </c>
      <c r="L76" s="17">
        <v>27</v>
      </c>
      <c r="M76" s="17">
        <v>21</v>
      </c>
      <c r="N76" s="17"/>
      <c r="O76" s="17">
        <v>38</v>
      </c>
      <c r="P76" s="17">
        <v>21</v>
      </c>
      <c r="Q76" s="17">
        <v>3</v>
      </c>
      <c r="R76" s="17">
        <v>1</v>
      </c>
      <c r="S76" s="17">
        <v>2</v>
      </c>
      <c r="T76" s="17">
        <v>1</v>
      </c>
      <c r="U76" s="17" t="s">
        <v>22</v>
      </c>
      <c r="V76" s="17">
        <v>2</v>
      </c>
      <c r="W76" s="17">
        <v>2</v>
      </c>
      <c r="X76" s="17" t="s">
        <v>22</v>
      </c>
      <c r="Y76" s="17">
        <v>11</v>
      </c>
      <c r="Z76" s="17">
        <v>5</v>
      </c>
      <c r="AA76" s="17">
        <v>4</v>
      </c>
    </row>
    <row r="77" spans="1:27" s="4" customFormat="1" ht="13.5" customHeight="1">
      <c r="A77" s="11">
        <v>27</v>
      </c>
      <c r="B77" s="17">
        <f t="shared" si="5"/>
        <v>288</v>
      </c>
      <c r="C77" s="17">
        <v>10</v>
      </c>
      <c r="D77" s="17">
        <v>13</v>
      </c>
      <c r="E77" s="17">
        <v>92</v>
      </c>
      <c r="F77" s="17">
        <v>2</v>
      </c>
      <c r="G77" s="17">
        <v>3</v>
      </c>
      <c r="H77" s="17">
        <v>7</v>
      </c>
      <c r="I77" s="17">
        <v>3</v>
      </c>
      <c r="J77" s="17">
        <v>5</v>
      </c>
      <c r="K77" s="17">
        <v>2</v>
      </c>
      <c r="L77" s="17">
        <v>17</v>
      </c>
      <c r="M77" s="17">
        <v>22</v>
      </c>
      <c r="N77" s="17"/>
      <c r="O77" s="17">
        <v>38</v>
      </c>
      <c r="P77" s="17">
        <v>15</v>
      </c>
      <c r="Q77" s="17" t="s">
        <v>22</v>
      </c>
      <c r="R77" s="17">
        <v>2</v>
      </c>
      <c r="S77" s="17">
        <v>5</v>
      </c>
      <c r="T77" s="17">
        <v>3</v>
      </c>
      <c r="U77" s="17" t="s">
        <v>22</v>
      </c>
      <c r="V77" s="17">
        <v>6</v>
      </c>
      <c r="W77" s="17">
        <v>8</v>
      </c>
      <c r="X77" s="17">
        <v>4</v>
      </c>
      <c r="Y77" s="17">
        <v>15</v>
      </c>
      <c r="Z77" s="17">
        <v>6</v>
      </c>
      <c r="AA77" s="17">
        <v>10</v>
      </c>
    </row>
    <row r="78" spans="1:27" s="4" customFormat="1" ht="13.5" customHeight="1">
      <c r="A78" s="11">
        <v>28</v>
      </c>
      <c r="B78" s="17">
        <f t="shared" si="5"/>
        <v>351</v>
      </c>
      <c r="C78" s="17">
        <v>15</v>
      </c>
      <c r="D78" s="17">
        <v>7</v>
      </c>
      <c r="E78" s="17">
        <v>122</v>
      </c>
      <c r="F78" s="17">
        <v>7</v>
      </c>
      <c r="G78" s="17">
        <v>1</v>
      </c>
      <c r="H78" s="17">
        <v>3</v>
      </c>
      <c r="I78" s="17">
        <v>2</v>
      </c>
      <c r="J78" s="17" t="s">
        <v>22</v>
      </c>
      <c r="K78" s="17">
        <v>1</v>
      </c>
      <c r="L78" s="17">
        <v>27</v>
      </c>
      <c r="M78" s="17">
        <v>21</v>
      </c>
      <c r="N78" s="17"/>
      <c r="O78" s="17">
        <v>45</v>
      </c>
      <c r="P78" s="17">
        <v>27</v>
      </c>
      <c r="Q78" s="17">
        <v>2</v>
      </c>
      <c r="R78" s="17">
        <v>4</v>
      </c>
      <c r="S78" s="17">
        <v>9</v>
      </c>
      <c r="T78" s="17">
        <v>6</v>
      </c>
      <c r="U78" s="17">
        <v>2</v>
      </c>
      <c r="V78" s="17">
        <v>1</v>
      </c>
      <c r="W78" s="17">
        <v>2</v>
      </c>
      <c r="X78" s="17">
        <v>1</v>
      </c>
      <c r="Y78" s="17">
        <v>33</v>
      </c>
      <c r="Z78" s="17">
        <v>9</v>
      </c>
      <c r="AA78" s="17">
        <v>4</v>
      </c>
    </row>
    <row r="79" spans="1:27" s="4" customFormat="1" ht="6.75" customHeight="1">
      <c r="A79" s="12"/>
      <c r="B79" s="18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7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6.75" customHeight="1">
      <c r="A80" s="7"/>
      <c r="N80" s="25"/>
    </row>
    <row r="81" spans="1:14" ht="13.5" customHeight="1">
      <c r="A81" s="1" t="s">
        <v>164</v>
      </c>
      <c r="N81" s="25"/>
    </row>
    <row r="82" spans="1:14" ht="13.5" customHeight="1">
      <c r="N82" s="25"/>
    </row>
    <row r="83" spans="1:14" ht="13.5" customHeight="1"/>
    <row r="84" spans="1:14" ht="13.5" customHeight="1"/>
    <row r="85" spans="1:14" ht="13.5" customHeight="1"/>
  </sheetData>
  <mergeCells count="14">
    <mergeCell ref="C7:M7"/>
    <mergeCell ref="O7:AA7"/>
    <mergeCell ref="B25:M25"/>
    <mergeCell ref="O25:AA25"/>
    <mergeCell ref="C45:M45"/>
    <mergeCell ref="O45:AA45"/>
    <mergeCell ref="B63:M63"/>
    <mergeCell ref="O63:AA63"/>
    <mergeCell ref="A7:A8"/>
    <mergeCell ref="B7:B8"/>
    <mergeCell ref="A25:A26"/>
    <mergeCell ref="A45:A46"/>
    <mergeCell ref="B45:B46"/>
    <mergeCell ref="A63:A64"/>
  </mergeCells>
  <phoneticPr fontId="3"/>
  <pageMargins left="0.74803149606299213" right="0.74803149606299213" top="0.98425196850393681" bottom="0.98425196850393681" header="0.51181102362204722" footer="0.51181102362204722"/>
  <pageSetup paperSize="9" scale="74" fitToWidth="1" fitToHeight="1" orientation="portrait" usePrinterDefaults="1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1"/>
  <sheetViews>
    <sheetView tabSelected="1" view="pageBreakPreview" zoomScaleNormal="75" zoomScaleSheetLayoutView="100" workbookViewId="0">
      <selection activeCell="A3" sqref="A3"/>
    </sheetView>
  </sheetViews>
  <sheetFormatPr defaultRowHeight="13.5"/>
  <cols>
    <col min="1" max="1" width="2.5" customWidth="1"/>
    <col min="2" max="2" width="2" customWidth="1"/>
    <col min="3" max="3" width="2.5" customWidth="1"/>
    <col min="4" max="4" width="1.875" customWidth="1"/>
    <col min="5" max="5" width="14.125" customWidth="1"/>
    <col min="6" max="6" width="7.5" customWidth="1"/>
    <col min="7" max="7" width="9.5" customWidth="1"/>
    <col min="8" max="8" width="7.625" customWidth="1"/>
    <col min="9" max="10" width="4.125" customWidth="1"/>
    <col min="11" max="17" width="7.625" customWidth="1"/>
  </cols>
  <sheetData>
    <row r="1" spans="1:17" ht="17.25">
      <c r="K1" s="34"/>
      <c r="L1" s="34"/>
      <c r="M1" s="34"/>
      <c r="Q1" s="76" t="s">
        <v>94</v>
      </c>
    </row>
    <row r="2" spans="1:17">
      <c r="K2" s="34"/>
      <c r="L2" s="34"/>
      <c r="M2" s="34"/>
      <c r="N2" s="34"/>
    </row>
    <row r="3" spans="1:17" ht="17.25">
      <c r="A3" s="31" t="s">
        <v>190</v>
      </c>
      <c r="M3" s="38"/>
      <c r="N3" s="70"/>
      <c r="O3" s="38"/>
      <c r="P3" s="38"/>
      <c r="Q3" s="70" t="s">
        <v>162</v>
      </c>
    </row>
    <row r="4" spans="1:17" ht="6.75" customHeight="1">
      <c r="N4" s="71"/>
      <c r="Q4" s="71"/>
    </row>
    <row r="5" spans="1:17" ht="13.5" customHeight="1">
      <c r="A5" s="32" t="s">
        <v>191</v>
      </c>
      <c r="B5" s="32"/>
      <c r="C5" s="32"/>
      <c r="D5" s="32"/>
      <c r="E5" s="32"/>
      <c r="F5" s="32"/>
      <c r="G5" s="46"/>
      <c r="H5" s="53" t="s">
        <v>1</v>
      </c>
      <c r="I5" s="60" t="s">
        <v>189</v>
      </c>
      <c r="J5" s="64"/>
      <c r="K5" s="53" t="s">
        <v>85</v>
      </c>
      <c r="L5" s="53" t="s">
        <v>29</v>
      </c>
      <c r="M5" s="67" t="s">
        <v>186</v>
      </c>
      <c r="N5" s="67" t="s">
        <v>150</v>
      </c>
      <c r="O5" s="72" t="s">
        <v>187</v>
      </c>
      <c r="P5" s="67" t="s">
        <v>188</v>
      </c>
      <c r="Q5" s="77" t="s">
        <v>21</v>
      </c>
    </row>
    <row r="6" spans="1:17">
      <c r="A6" s="33"/>
      <c r="B6" s="33"/>
      <c r="C6" s="33"/>
      <c r="D6" s="33"/>
      <c r="E6" s="33"/>
      <c r="F6" s="33"/>
      <c r="G6" s="47"/>
      <c r="H6" s="54"/>
      <c r="I6" s="61"/>
      <c r="J6" s="65"/>
      <c r="K6" s="54"/>
      <c r="L6" s="54"/>
      <c r="M6" s="68"/>
      <c r="N6" s="68"/>
      <c r="O6" s="73"/>
      <c r="P6" s="68"/>
      <c r="Q6" s="78"/>
    </row>
    <row r="7" spans="1:17" ht="7.5" customHeight="1">
      <c r="A7" s="34"/>
      <c r="B7" s="34"/>
      <c r="C7" s="34"/>
      <c r="D7" s="34"/>
      <c r="E7" s="34"/>
      <c r="F7" s="34"/>
      <c r="G7" s="34"/>
      <c r="H7" s="55"/>
      <c r="I7" s="34"/>
      <c r="J7" s="34"/>
      <c r="K7" s="34"/>
      <c r="L7" s="34"/>
      <c r="M7" s="34"/>
      <c r="N7" s="34"/>
    </row>
    <row r="8" spans="1:17" ht="24.95" customHeight="1">
      <c r="A8" s="35" t="s">
        <v>1</v>
      </c>
      <c r="B8" s="35"/>
      <c r="C8" s="35"/>
      <c r="D8" s="35"/>
      <c r="E8" s="35"/>
      <c r="F8" s="35"/>
      <c r="G8" s="48"/>
      <c r="H8" s="56">
        <f>SUM(H10,H14,H20,H28,H30)</f>
        <v>7278</v>
      </c>
      <c r="I8" s="62">
        <f>SUM(I10,I14,I20,I28,I30)</f>
        <v>650</v>
      </c>
      <c r="J8" s="62"/>
      <c r="K8" s="66">
        <f t="shared" ref="K8:Q8" si="0">SUM(K10,K14,K20,K28,K30)</f>
        <v>667</v>
      </c>
      <c r="L8" s="66">
        <f t="shared" si="0"/>
        <v>775</v>
      </c>
      <c r="M8" s="66">
        <f t="shared" si="0"/>
        <v>477</v>
      </c>
      <c r="N8" s="66">
        <f t="shared" si="0"/>
        <v>1721</v>
      </c>
      <c r="O8" s="66">
        <f t="shared" si="0"/>
        <v>1186</v>
      </c>
      <c r="P8" s="66">
        <f t="shared" si="0"/>
        <v>791</v>
      </c>
      <c r="Q8" s="66">
        <f t="shared" si="0"/>
        <v>1011</v>
      </c>
    </row>
    <row r="9" spans="1:17" ht="24.95" customHeight="1">
      <c r="A9" s="36"/>
      <c r="B9" s="36"/>
      <c r="C9" s="36"/>
      <c r="D9" s="34"/>
      <c r="E9" s="34"/>
      <c r="F9" s="34"/>
      <c r="G9" s="34"/>
      <c r="H9" s="56"/>
      <c r="I9" s="62"/>
      <c r="J9" s="62"/>
      <c r="K9" s="66"/>
      <c r="L9" s="66"/>
      <c r="M9" s="66"/>
      <c r="N9" s="66"/>
      <c r="O9" s="66"/>
      <c r="P9" s="66"/>
      <c r="Q9" s="66"/>
    </row>
    <row r="10" spans="1:17" ht="24.95" customHeight="1">
      <c r="A10" s="37"/>
      <c r="B10" s="40" t="s">
        <v>179</v>
      </c>
      <c r="C10" s="40"/>
      <c r="D10" s="40"/>
      <c r="E10" s="40"/>
      <c r="F10" s="40"/>
      <c r="G10" s="49"/>
      <c r="H10" s="56">
        <f>SUM(H11:H12)</f>
        <v>319</v>
      </c>
      <c r="I10" s="62">
        <f>SUM(I11:J12)</f>
        <v>28</v>
      </c>
      <c r="J10" s="62"/>
      <c r="K10" s="66">
        <f t="shared" ref="K10:Q10" si="1">SUM(K11:K12)</f>
        <v>38</v>
      </c>
      <c r="L10" s="66">
        <f t="shared" si="1"/>
        <v>25</v>
      </c>
      <c r="M10" s="66">
        <f t="shared" si="1"/>
        <v>28</v>
      </c>
      <c r="N10" s="66">
        <f t="shared" si="1"/>
        <v>45</v>
      </c>
      <c r="O10" s="66">
        <f t="shared" si="1"/>
        <v>58</v>
      </c>
      <c r="P10" s="66">
        <f t="shared" si="1"/>
        <v>34</v>
      </c>
      <c r="Q10" s="66">
        <f t="shared" si="1"/>
        <v>63</v>
      </c>
    </row>
    <row r="11" spans="1:17" ht="24.95" customHeight="1">
      <c r="A11" s="37"/>
      <c r="B11" s="41"/>
      <c r="C11" s="42" t="s">
        <v>180</v>
      </c>
      <c r="D11" s="42"/>
      <c r="E11" s="42"/>
      <c r="F11" s="42"/>
      <c r="G11" s="49"/>
      <c r="H11" s="56">
        <f>SUM(I11:Q11)</f>
        <v>216</v>
      </c>
      <c r="I11" s="62">
        <v>19</v>
      </c>
      <c r="J11" s="62"/>
      <c r="K11" s="66">
        <v>27</v>
      </c>
      <c r="L11" s="66">
        <v>17</v>
      </c>
      <c r="M11" s="66">
        <v>14</v>
      </c>
      <c r="N11" s="66">
        <v>23</v>
      </c>
      <c r="O11" s="66">
        <v>42</v>
      </c>
      <c r="P11" s="66">
        <v>27</v>
      </c>
      <c r="Q11" s="66">
        <v>47</v>
      </c>
    </row>
    <row r="12" spans="1:17" ht="24.95" customHeight="1">
      <c r="A12" s="37"/>
      <c r="B12" s="40"/>
      <c r="C12" s="40" t="s">
        <v>181</v>
      </c>
      <c r="D12" s="40"/>
      <c r="E12" s="40"/>
      <c r="F12" s="40"/>
      <c r="G12" s="49"/>
      <c r="H12" s="56">
        <f>SUM(I12:Q12)</f>
        <v>103</v>
      </c>
      <c r="I12" s="62">
        <v>9</v>
      </c>
      <c r="J12" s="62"/>
      <c r="K12" s="66">
        <v>11</v>
      </c>
      <c r="L12" s="66">
        <v>8</v>
      </c>
      <c r="M12" s="66">
        <v>14</v>
      </c>
      <c r="N12" s="66">
        <v>22</v>
      </c>
      <c r="O12" s="66">
        <v>16</v>
      </c>
      <c r="P12" s="66">
        <v>7</v>
      </c>
      <c r="Q12" s="66">
        <v>16</v>
      </c>
    </row>
    <row r="13" spans="1:17" ht="24.95" customHeight="1">
      <c r="A13" s="37"/>
      <c r="B13" s="40"/>
      <c r="D13" s="44"/>
      <c r="E13" s="44"/>
      <c r="F13" s="44"/>
      <c r="G13" s="50"/>
      <c r="H13" s="56"/>
      <c r="I13" s="62"/>
      <c r="J13" s="62"/>
      <c r="K13" s="66"/>
      <c r="L13" s="66"/>
      <c r="M13" s="66"/>
      <c r="N13" s="66"/>
      <c r="O13" s="66"/>
      <c r="P13" s="66"/>
      <c r="Q13" s="66"/>
    </row>
    <row r="14" spans="1:17" ht="24.95" customHeight="1">
      <c r="A14" s="34"/>
      <c r="B14" s="40" t="s">
        <v>182</v>
      </c>
      <c r="C14" s="40"/>
      <c r="D14" s="40"/>
      <c r="E14" s="40"/>
      <c r="F14" s="40"/>
      <c r="G14" s="49"/>
      <c r="H14" s="56">
        <f>SUM(H15:H18)</f>
        <v>438</v>
      </c>
      <c r="I14" s="62">
        <f>SUM(I15:J18)</f>
        <v>43</v>
      </c>
      <c r="J14" s="62"/>
      <c r="K14" s="66">
        <f t="shared" ref="K14:Q14" si="2">SUM(K15:K18)</f>
        <v>58</v>
      </c>
      <c r="L14" s="66">
        <f t="shared" si="2"/>
        <v>23</v>
      </c>
      <c r="M14" s="66">
        <f t="shared" si="2"/>
        <v>38</v>
      </c>
      <c r="N14" s="66">
        <f t="shared" si="2"/>
        <v>45</v>
      </c>
      <c r="O14" s="66">
        <f t="shared" si="2"/>
        <v>75</v>
      </c>
      <c r="P14" s="66">
        <f t="shared" si="2"/>
        <v>50</v>
      </c>
      <c r="Q14" s="66">
        <f t="shared" si="2"/>
        <v>106</v>
      </c>
    </row>
    <row r="15" spans="1:17" ht="24.95" customHeight="1">
      <c r="A15" s="34"/>
      <c r="B15" s="40"/>
      <c r="C15" s="40" t="s">
        <v>183</v>
      </c>
      <c r="D15" s="40"/>
      <c r="E15" s="40"/>
      <c r="F15" s="40"/>
      <c r="G15" s="49"/>
      <c r="H15" s="56">
        <f>SUM(I15:Q15)</f>
        <v>186</v>
      </c>
      <c r="I15" s="62">
        <v>19</v>
      </c>
      <c r="J15" s="62"/>
      <c r="K15" s="66">
        <v>31</v>
      </c>
      <c r="L15" s="66">
        <v>5</v>
      </c>
      <c r="M15" s="66">
        <v>11</v>
      </c>
      <c r="N15" s="66">
        <v>11</v>
      </c>
      <c r="O15" s="66">
        <v>47</v>
      </c>
      <c r="P15" s="66">
        <v>19</v>
      </c>
      <c r="Q15" s="66">
        <v>43</v>
      </c>
    </row>
    <row r="16" spans="1:17" ht="24.95" customHeight="1">
      <c r="A16" s="34"/>
      <c r="B16" s="40"/>
      <c r="C16" s="40" t="s">
        <v>99</v>
      </c>
      <c r="D16" s="40"/>
      <c r="E16" s="40"/>
      <c r="F16" s="40"/>
      <c r="G16" s="49"/>
      <c r="H16" s="56">
        <f>SUM(I16:Q16)</f>
        <v>116</v>
      </c>
      <c r="I16" s="62">
        <v>14</v>
      </c>
      <c r="J16" s="62"/>
      <c r="K16" s="66">
        <v>7</v>
      </c>
      <c r="L16" s="66">
        <v>5</v>
      </c>
      <c r="M16" s="66">
        <v>20</v>
      </c>
      <c r="N16" s="66">
        <v>14</v>
      </c>
      <c r="O16" s="66">
        <v>4</v>
      </c>
      <c r="P16" s="66">
        <v>12</v>
      </c>
      <c r="Q16" s="66">
        <v>40</v>
      </c>
    </row>
    <row r="17" spans="1:17" ht="24.95" customHeight="1">
      <c r="A17" s="34"/>
      <c r="B17" s="40"/>
      <c r="C17" s="40" t="s">
        <v>16</v>
      </c>
      <c r="D17" s="40"/>
      <c r="E17" s="40"/>
      <c r="F17" s="40"/>
      <c r="G17" s="49"/>
      <c r="H17" s="56">
        <f>SUM(I17:Q17)</f>
        <v>17</v>
      </c>
      <c r="I17" s="62">
        <v>3</v>
      </c>
      <c r="J17" s="62"/>
      <c r="K17" s="62" t="s">
        <v>22</v>
      </c>
      <c r="L17" s="62" t="s">
        <v>22</v>
      </c>
      <c r="M17" s="62" t="s">
        <v>22</v>
      </c>
      <c r="N17" s="66">
        <v>7</v>
      </c>
      <c r="O17" s="66">
        <v>3</v>
      </c>
      <c r="P17" s="66">
        <v>1</v>
      </c>
      <c r="Q17" s="66">
        <v>3</v>
      </c>
    </row>
    <row r="18" spans="1:17" ht="24.95" customHeight="1">
      <c r="A18" s="34"/>
      <c r="B18" s="42"/>
      <c r="C18" s="43" t="s">
        <v>100</v>
      </c>
      <c r="D18" s="43"/>
      <c r="E18" s="43"/>
      <c r="F18" s="43"/>
      <c r="G18" s="51"/>
      <c r="H18" s="56">
        <f>SUM(I18:Q18)</f>
        <v>119</v>
      </c>
      <c r="I18" s="62">
        <v>7</v>
      </c>
      <c r="J18" s="62"/>
      <c r="K18" s="66">
        <v>20</v>
      </c>
      <c r="L18" s="66">
        <v>13</v>
      </c>
      <c r="M18" s="66">
        <v>7</v>
      </c>
      <c r="N18" s="66">
        <v>13</v>
      </c>
      <c r="O18" s="66">
        <v>21</v>
      </c>
      <c r="P18" s="66">
        <v>18</v>
      </c>
      <c r="Q18" s="66">
        <v>20</v>
      </c>
    </row>
    <row r="19" spans="1:17" ht="24.95" customHeight="1">
      <c r="A19" s="38"/>
      <c r="G19" s="52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ht="24.95" customHeight="1">
      <c r="A20" s="34"/>
      <c r="B20" s="40" t="s">
        <v>184</v>
      </c>
      <c r="C20" s="40"/>
      <c r="D20" s="40"/>
      <c r="E20" s="40"/>
      <c r="F20" s="40"/>
      <c r="G20" s="49"/>
      <c r="H20" s="56">
        <f>SUM(H21:H25)</f>
        <v>4618</v>
      </c>
      <c r="I20" s="62">
        <f>SUM(I21:J25)</f>
        <v>381</v>
      </c>
      <c r="J20" s="62"/>
      <c r="K20" s="66">
        <f t="shared" ref="K20:Q20" si="3">SUM(K21:K25)</f>
        <v>421</v>
      </c>
      <c r="L20" s="66">
        <f t="shared" si="3"/>
        <v>515</v>
      </c>
      <c r="M20" s="66">
        <f t="shared" si="3"/>
        <v>281</v>
      </c>
      <c r="N20" s="66">
        <f t="shared" si="3"/>
        <v>1171</v>
      </c>
      <c r="O20" s="66">
        <f t="shared" si="3"/>
        <v>755</v>
      </c>
      <c r="P20" s="66">
        <f t="shared" si="3"/>
        <v>513</v>
      </c>
      <c r="Q20" s="66">
        <f t="shared" si="3"/>
        <v>581</v>
      </c>
    </row>
    <row r="21" spans="1:17" ht="24.95" customHeight="1">
      <c r="A21" s="34"/>
      <c r="B21" s="40"/>
      <c r="C21" s="40" t="s">
        <v>101</v>
      </c>
      <c r="D21" s="40"/>
      <c r="E21" s="40"/>
      <c r="F21" s="40"/>
      <c r="G21" s="49"/>
      <c r="H21" s="56">
        <f>SUM(I21:Q21)</f>
        <v>336</v>
      </c>
      <c r="I21" s="62">
        <v>32</v>
      </c>
      <c r="J21" s="62"/>
      <c r="K21" s="66">
        <v>32</v>
      </c>
      <c r="L21" s="66">
        <v>34</v>
      </c>
      <c r="M21" s="66">
        <v>16</v>
      </c>
      <c r="N21" s="66">
        <v>95</v>
      </c>
      <c r="O21" s="66">
        <v>46</v>
      </c>
      <c r="P21" s="66">
        <v>35</v>
      </c>
      <c r="Q21" s="66">
        <v>46</v>
      </c>
    </row>
    <row r="22" spans="1:17" ht="24.95" customHeight="1">
      <c r="A22" s="34"/>
      <c r="B22" s="40"/>
      <c r="C22" s="40" t="s">
        <v>30</v>
      </c>
      <c r="D22" s="40"/>
      <c r="E22" s="40"/>
      <c r="F22" s="40"/>
      <c r="G22" s="49"/>
      <c r="H22" s="56">
        <f>SUM(I22:Q22)</f>
        <v>3994</v>
      </c>
      <c r="I22" s="62">
        <v>323</v>
      </c>
      <c r="J22" s="62"/>
      <c r="K22" s="66">
        <v>361</v>
      </c>
      <c r="L22" s="66">
        <v>449</v>
      </c>
      <c r="M22" s="66">
        <v>241</v>
      </c>
      <c r="N22" s="66">
        <v>1023</v>
      </c>
      <c r="O22" s="66">
        <v>658</v>
      </c>
      <c r="P22" s="66">
        <v>447</v>
      </c>
      <c r="Q22" s="66">
        <v>492</v>
      </c>
    </row>
    <row r="23" spans="1:17" ht="24.95" customHeight="1">
      <c r="A23" s="34"/>
      <c r="B23" s="40"/>
      <c r="C23" s="43" t="s">
        <v>103</v>
      </c>
      <c r="D23" s="43"/>
      <c r="E23" s="43"/>
      <c r="F23" s="43"/>
      <c r="G23" s="51"/>
      <c r="H23" s="57">
        <f>SUM(I23:Q23)</f>
        <v>177</v>
      </c>
      <c r="I23" s="63">
        <v>18</v>
      </c>
      <c r="J23" s="63"/>
      <c r="K23" s="63">
        <v>14</v>
      </c>
      <c r="L23" s="63">
        <v>19</v>
      </c>
      <c r="M23" s="63">
        <v>16</v>
      </c>
      <c r="N23" s="63">
        <v>33</v>
      </c>
      <c r="O23" s="63">
        <v>29</v>
      </c>
      <c r="P23" s="63">
        <v>18</v>
      </c>
      <c r="Q23" s="63">
        <v>30</v>
      </c>
    </row>
    <row r="24" spans="1:17" ht="24.95" customHeight="1">
      <c r="A24" s="34"/>
      <c r="B24" s="40"/>
      <c r="C24" s="40" t="s">
        <v>104</v>
      </c>
      <c r="D24" s="40"/>
      <c r="E24" s="40"/>
      <c r="F24" s="40"/>
      <c r="G24" s="49"/>
      <c r="H24" s="57"/>
      <c r="I24" s="63"/>
      <c r="J24" s="63"/>
      <c r="K24" s="63"/>
      <c r="L24" s="63"/>
      <c r="M24" s="63"/>
      <c r="N24" s="63"/>
      <c r="O24" s="63"/>
      <c r="P24" s="63"/>
      <c r="Q24" s="63"/>
    </row>
    <row r="25" spans="1:17" ht="24.95" customHeight="1">
      <c r="A25" s="34"/>
      <c r="B25" s="34"/>
      <c r="C25" s="43" t="s">
        <v>103</v>
      </c>
      <c r="D25" s="43"/>
      <c r="E25" s="43"/>
      <c r="F25" s="43"/>
      <c r="G25" s="51"/>
      <c r="H25" s="57">
        <f>SUM(I25:Q25)</f>
        <v>111</v>
      </c>
      <c r="I25" s="63">
        <v>8</v>
      </c>
      <c r="J25" s="63"/>
      <c r="K25" s="63">
        <v>14</v>
      </c>
      <c r="L25" s="63">
        <v>13</v>
      </c>
      <c r="M25" s="63">
        <v>8</v>
      </c>
      <c r="N25" s="63">
        <v>20</v>
      </c>
      <c r="O25" s="63">
        <v>22</v>
      </c>
      <c r="P25" s="63">
        <v>13</v>
      </c>
      <c r="Q25" s="63">
        <v>13</v>
      </c>
    </row>
    <row r="26" spans="1:17" ht="24.95" customHeight="1">
      <c r="A26" s="34"/>
      <c r="B26" s="34"/>
      <c r="C26" s="40" t="s">
        <v>105</v>
      </c>
      <c r="D26" s="40"/>
      <c r="E26" s="40"/>
      <c r="F26" s="40"/>
      <c r="G26" s="49"/>
      <c r="H26" s="57"/>
      <c r="I26" s="63"/>
      <c r="J26" s="63"/>
      <c r="K26" s="63"/>
      <c r="L26" s="63"/>
      <c r="M26" s="63"/>
      <c r="N26" s="63"/>
      <c r="O26" s="63"/>
      <c r="P26" s="63"/>
      <c r="Q26" s="63"/>
    </row>
    <row r="27" spans="1:17" ht="24.95" customHeight="1">
      <c r="A27" s="34"/>
      <c r="B27" s="34"/>
      <c r="C27" s="34"/>
      <c r="D27" s="45"/>
      <c r="E27" s="45"/>
      <c r="F27" s="45"/>
      <c r="G27" s="45"/>
      <c r="H27" s="58"/>
      <c r="I27" s="62"/>
      <c r="J27" s="62"/>
      <c r="K27" s="66"/>
      <c r="L27" s="66"/>
      <c r="M27" s="66"/>
      <c r="N27" s="66"/>
      <c r="O27" s="66"/>
      <c r="P27" s="66"/>
      <c r="Q27" s="66"/>
    </row>
    <row r="28" spans="1:17" ht="24.95" customHeight="1">
      <c r="A28" s="34"/>
      <c r="B28" s="40" t="s">
        <v>171</v>
      </c>
      <c r="C28" s="40"/>
      <c r="D28" s="40"/>
      <c r="E28" s="40"/>
      <c r="F28" s="40"/>
      <c r="G28" s="49"/>
      <c r="H28" s="56">
        <f>SUM(I28:Q28)</f>
        <v>1872</v>
      </c>
      <c r="I28" s="62">
        <v>194</v>
      </c>
      <c r="J28" s="62"/>
      <c r="K28" s="66">
        <v>147</v>
      </c>
      <c r="L28" s="66">
        <v>205</v>
      </c>
      <c r="M28" s="66">
        <v>130</v>
      </c>
      <c r="N28" s="66">
        <v>453</v>
      </c>
      <c r="O28" s="66">
        <v>293</v>
      </c>
      <c r="P28" s="66">
        <v>192</v>
      </c>
      <c r="Q28" s="66">
        <v>258</v>
      </c>
    </row>
    <row r="29" spans="1:17" ht="24.95" customHeight="1">
      <c r="A29" s="34"/>
      <c r="B29" s="34"/>
      <c r="C29" s="34"/>
      <c r="D29" s="45"/>
      <c r="E29" s="45"/>
      <c r="F29" s="45"/>
      <c r="G29" s="45"/>
      <c r="H29" s="58"/>
      <c r="I29" s="62"/>
      <c r="J29" s="62"/>
      <c r="K29" s="66"/>
      <c r="L29" s="66"/>
      <c r="M29" s="66"/>
      <c r="N29" s="66"/>
      <c r="O29" s="66"/>
      <c r="P29" s="66"/>
      <c r="Q29" s="66"/>
    </row>
    <row r="30" spans="1:17" ht="24.95" customHeight="1">
      <c r="A30" s="34"/>
      <c r="B30" s="42" t="s">
        <v>185</v>
      </c>
      <c r="C30" s="42"/>
      <c r="D30" s="42"/>
      <c r="E30" s="42"/>
      <c r="F30" s="42"/>
      <c r="G30" s="49"/>
      <c r="H30" s="56">
        <f>SUM(I30:Q30)</f>
        <v>31</v>
      </c>
      <c r="I30" s="62">
        <v>4</v>
      </c>
      <c r="J30" s="62"/>
      <c r="K30" s="66">
        <v>3</v>
      </c>
      <c r="L30" s="66">
        <v>7</v>
      </c>
      <c r="M30" s="69" t="s">
        <v>22</v>
      </c>
      <c r="N30" s="66">
        <v>7</v>
      </c>
      <c r="O30" s="74">
        <v>5</v>
      </c>
      <c r="P30" s="74">
        <v>2</v>
      </c>
      <c r="Q30" s="74">
        <v>3</v>
      </c>
    </row>
    <row r="31" spans="1:17" ht="8.25" customHeight="1">
      <c r="A31" s="39"/>
      <c r="B31" s="39"/>
      <c r="C31" s="39"/>
      <c r="D31" s="39"/>
      <c r="E31" s="39"/>
      <c r="F31" s="39"/>
      <c r="G31" s="39"/>
      <c r="H31" s="59"/>
      <c r="I31" s="39"/>
      <c r="J31" s="39"/>
      <c r="K31" s="39"/>
      <c r="L31" s="39"/>
      <c r="M31" s="39"/>
      <c r="N31" s="39"/>
      <c r="O31" s="75"/>
      <c r="P31" s="75"/>
      <c r="Q31" s="75"/>
    </row>
    <row r="32" spans="1:17" ht="14.25"/>
  </sheetData>
  <mergeCells count="64">
    <mergeCell ref="A8:G8"/>
    <mergeCell ref="I8:J8"/>
    <mergeCell ref="I9:J9"/>
    <mergeCell ref="B10:G10"/>
    <mergeCell ref="I10:J10"/>
    <mergeCell ref="C11:G11"/>
    <mergeCell ref="I11:J11"/>
    <mergeCell ref="C12:G12"/>
    <mergeCell ref="I12:J12"/>
    <mergeCell ref="I13:J13"/>
    <mergeCell ref="B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B20:G20"/>
    <mergeCell ref="I20:J20"/>
    <mergeCell ref="C21:G21"/>
    <mergeCell ref="I21:J21"/>
    <mergeCell ref="C22:G22"/>
    <mergeCell ref="I22:J22"/>
    <mergeCell ref="C23:G23"/>
    <mergeCell ref="C24:G24"/>
    <mergeCell ref="C25:G25"/>
    <mergeCell ref="C26:G26"/>
    <mergeCell ref="I27:J27"/>
    <mergeCell ref="B28:G28"/>
    <mergeCell ref="I28:J28"/>
    <mergeCell ref="I29:J29"/>
    <mergeCell ref="B30:G30"/>
    <mergeCell ref="I30:J30"/>
    <mergeCell ref="A5:G6"/>
    <mergeCell ref="H5:H6"/>
    <mergeCell ref="I5:J6"/>
    <mergeCell ref="K5:K6"/>
    <mergeCell ref="L5:L6"/>
    <mergeCell ref="M5:M6"/>
    <mergeCell ref="N5:N6"/>
    <mergeCell ref="O5:O6"/>
    <mergeCell ref="P5:P6"/>
    <mergeCell ref="Q5:Q6"/>
    <mergeCell ref="H23:H24"/>
    <mergeCell ref="I23:J24"/>
    <mergeCell ref="K23:K24"/>
    <mergeCell ref="L23:L24"/>
    <mergeCell ref="M23:M24"/>
    <mergeCell ref="N23:N24"/>
    <mergeCell ref="O23:O24"/>
    <mergeCell ref="P23:P24"/>
    <mergeCell ref="Q23:Q24"/>
    <mergeCell ref="H25:H26"/>
    <mergeCell ref="I25:J26"/>
    <mergeCell ref="K25:K26"/>
    <mergeCell ref="L25:L26"/>
    <mergeCell ref="M25:M26"/>
    <mergeCell ref="N25:N26"/>
    <mergeCell ref="O25:O26"/>
    <mergeCell ref="P25:P26"/>
    <mergeCell ref="Q25:Q26"/>
  </mergeCells>
  <phoneticPr fontId="3"/>
  <pageMargins left="0.70866141732283472" right="0.70866141732283472" top="0.74803149606299213" bottom="0.74803149606299213" header="0.31496062992125984" footer="0.31496062992125984"/>
  <pageSetup paperSize="9" scale="81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1"/>
  <sheetViews>
    <sheetView view="pageBreakPreview" zoomScaleSheetLayoutView="100" workbookViewId="0">
      <selection activeCell="B14" sqref="B14"/>
    </sheetView>
  </sheetViews>
  <sheetFormatPr defaultRowHeight="13.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>
      <c r="A1" s="45" t="s">
        <v>88</v>
      </c>
      <c r="B1" s="45"/>
      <c r="C1" s="45"/>
      <c r="D1" s="45"/>
    </row>
    <row r="3" spans="1:14" ht="14.25">
      <c r="A3" s="79" t="s">
        <v>106</v>
      </c>
    </row>
    <row r="4" spans="1:14">
      <c r="A4" s="38"/>
      <c r="B4" s="38"/>
      <c r="C4" s="38"/>
      <c r="D4" s="38"/>
      <c r="E4" s="38"/>
      <c r="F4" s="38"/>
      <c r="G4" s="38"/>
      <c r="H4" s="34"/>
      <c r="I4" s="38"/>
      <c r="J4" s="70"/>
      <c r="K4" s="70"/>
      <c r="L4" s="70"/>
      <c r="M4" s="70"/>
      <c r="N4" s="70" t="s">
        <v>161</v>
      </c>
    </row>
    <row r="5" spans="1:14" ht="6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9"/>
    </row>
    <row r="6" spans="1:14" ht="14.25">
      <c r="A6" s="32" t="s">
        <v>173</v>
      </c>
      <c r="B6" s="32"/>
      <c r="C6" s="32"/>
      <c r="D6" s="32"/>
      <c r="E6" s="32"/>
      <c r="F6" s="100" t="s">
        <v>1</v>
      </c>
      <c r="G6" s="111"/>
      <c r="H6" s="114" t="s">
        <v>107</v>
      </c>
      <c r="I6" s="122"/>
      <c r="J6" s="114" t="s">
        <v>107</v>
      </c>
      <c r="K6" s="122"/>
      <c r="L6" s="114" t="s">
        <v>108</v>
      </c>
      <c r="M6" s="122"/>
      <c r="N6" s="122"/>
    </row>
    <row r="7" spans="1:14">
      <c r="A7" s="33"/>
      <c r="B7" s="33"/>
      <c r="C7" s="33"/>
      <c r="D7" s="33"/>
      <c r="E7" s="33"/>
      <c r="F7" s="95"/>
      <c r="G7" s="112"/>
      <c r="H7" s="115" t="s">
        <v>109</v>
      </c>
      <c r="I7" s="123"/>
      <c r="J7" s="115" t="s">
        <v>96</v>
      </c>
      <c r="K7" s="123"/>
      <c r="L7" s="115" t="s">
        <v>110</v>
      </c>
      <c r="M7" s="123"/>
      <c r="N7" s="123"/>
    </row>
    <row r="8" spans="1:14" ht="6.75" customHeight="1">
      <c r="A8" s="37"/>
      <c r="B8" s="37"/>
      <c r="C8" s="37"/>
      <c r="D8" s="37"/>
      <c r="E8" s="37"/>
      <c r="F8" s="101"/>
      <c r="G8" s="36"/>
      <c r="H8" s="38"/>
      <c r="I8" s="38"/>
      <c r="J8" s="38"/>
      <c r="K8" s="38"/>
      <c r="L8" s="38"/>
      <c r="M8" s="38"/>
      <c r="N8" s="34"/>
    </row>
    <row r="9" spans="1:14" ht="19.5" customHeight="1">
      <c r="A9" s="40" t="s">
        <v>111</v>
      </c>
      <c r="B9" s="40"/>
      <c r="C9" s="40"/>
      <c r="D9" s="40"/>
      <c r="E9" s="49"/>
      <c r="F9" s="102">
        <f>F10+F13</f>
        <v>0</v>
      </c>
      <c r="G9" s="113"/>
      <c r="H9" s="113">
        <f>H10+H13</f>
        <v>0</v>
      </c>
      <c r="I9" s="113"/>
      <c r="J9" s="113">
        <f>J10+J13</f>
        <v>0</v>
      </c>
      <c r="K9" s="113"/>
      <c r="L9" s="113">
        <f>L10+L13</f>
        <v>0</v>
      </c>
      <c r="M9" s="113"/>
      <c r="N9" s="34"/>
    </row>
    <row r="10" spans="1:14" ht="19.5" customHeight="1">
      <c r="A10" s="40"/>
      <c r="B10" s="84" t="s">
        <v>112</v>
      </c>
      <c r="C10" s="84"/>
      <c r="D10" s="84"/>
      <c r="E10" s="91"/>
      <c r="F10" s="102">
        <f>F11+F12</f>
        <v>0</v>
      </c>
      <c r="G10" s="113"/>
      <c r="H10" s="116">
        <f>H11+H12</f>
        <v>0</v>
      </c>
      <c r="I10" s="116"/>
      <c r="J10" s="116">
        <f>J12</f>
        <v>0</v>
      </c>
      <c r="K10" s="116"/>
      <c r="L10" s="116">
        <f>L12</f>
        <v>0</v>
      </c>
      <c r="M10" s="116"/>
      <c r="N10" s="34"/>
    </row>
    <row r="11" spans="1:14" ht="19.5" customHeight="1">
      <c r="A11" s="40"/>
      <c r="B11" s="40"/>
      <c r="C11" s="40" t="s">
        <v>113</v>
      </c>
      <c r="D11" s="40"/>
      <c r="E11" s="49"/>
      <c r="F11" s="102">
        <f>H11</f>
        <v>0</v>
      </c>
      <c r="G11" s="113"/>
      <c r="H11" s="117"/>
      <c r="I11" s="117"/>
      <c r="J11" s="117"/>
      <c r="K11" s="117"/>
      <c r="L11" s="117"/>
      <c r="M11" s="117"/>
      <c r="N11" s="34"/>
    </row>
    <row r="12" spans="1:14" ht="19.5" customHeight="1">
      <c r="A12" s="40"/>
      <c r="B12" s="40"/>
      <c r="C12" s="40" t="s">
        <v>114</v>
      </c>
      <c r="D12" s="40"/>
      <c r="E12" s="49"/>
      <c r="F12" s="102">
        <f>H12+J12</f>
        <v>0</v>
      </c>
      <c r="G12" s="113"/>
      <c r="H12" s="117"/>
      <c r="I12" s="117"/>
      <c r="J12" s="117"/>
      <c r="K12" s="117"/>
      <c r="L12" s="117"/>
      <c r="M12" s="117"/>
      <c r="N12" s="34"/>
    </row>
    <row r="13" spans="1:14" ht="19.5" customHeight="1">
      <c r="A13" s="40"/>
      <c r="B13" s="40" t="s">
        <v>115</v>
      </c>
      <c r="C13" s="40"/>
      <c r="D13" s="40"/>
      <c r="E13" s="49"/>
      <c r="F13" s="102">
        <f>F14+F21</f>
        <v>0</v>
      </c>
      <c r="G13" s="113"/>
      <c r="H13" s="113">
        <f>H14+H21</f>
        <v>0</v>
      </c>
      <c r="I13" s="113"/>
      <c r="J13" s="113">
        <f>J14+J21</f>
        <v>0</v>
      </c>
      <c r="K13" s="113"/>
      <c r="L13" s="113">
        <f>L14+L21</f>
        <v>0</v>
      </c>
      <c r="M13" s="113"/>
      <c r="N13" s="34"/>
    </row>
    <row r="14" spans="1:14" ht="19.5" customHeight="1">
      <c r="A14" s="40"/>
      <c r="B14" s="40"/>
      <c r="C14" s="40" t="s">
        <v>116</v>
      </c>
      <c r="D14" s="40"/>
      <c r="E14" s="49"/>
      <c r="F14" s="102">
        <f>SUM(F15:F19)</f>
        <v>0</v>
      </c>
      <c r="G14" s="113"/>
      <c r="H14" s="113">
        <f>SUM(H15:H19)</f>
        <v>0</v>
      </c>
      <c r="I14" s="113"/>
      <c r="J14" s="113">
        <f>SUM(J15:J19)</f>
        <v>0</v>
      </c>
      <c r="K14" s="113"/>
      <c r="L14" s="113">
        <f>SUM(L15:L19)</f>
        <v>0</v>
      </c>
      <c r="M14" s="113"/>
      <c r="N14" s="34"/>
    </row>
    <row r="15" spans="1:14" ht="19.5" customHeight="1">
      <c r="A15" s="40"/>
      <c r="B15" s="40"/>
      <c r="C15" s="40"/>
      <c r="D15" s="40" t="s">
        <v>20</v>
      </c>
      <c r="E15" s="49"/>
      <c r="F15" s="102">
        <f>H15+J15</f>
        <v>0</v>
      </c>
      <c r="G15" s="113"/>
      <c r="H15" s="117"/>
      <c r="I15" s="117"/>
      <c r="J15" s="117"/>
      <c r="K15" s="117"/>
      <c r="L15" s="117"/>
      <c r="M15" s="117"/>
      <c r="N15" s="34"/>
    </row>
    <row r="16" spans="1:14" ht="19.5" customHeight="1">
      <c r="A16" s="40"/>
      <c r="B16" s="40"/>
      <c r="C16" s="40"/>
      <c r="D16" s="40" t="s">
        <v>28</v>
      </c>
      <c r="E16" s="49"/>
      <c r="F16" s="102">
        <f>H16</f>
        <v>0</v>
      </c>
      <c r="G16" s="113"/>
      <c r="H16" s="117"/>
      <c r="I16" s="117"/>
      <c r="J16" s="117"/>
      <c r="K16" s="117"/>
      <c r="L16" s="117"/>
      <c r="M16" s="117"/>
      <c r="N16" s="34"/>
    </row>
    <row r="17" spans="1:14" ht="19.5" customHeight="1">
      <c r="A17" s="40"/>
      <c r="B17" s="40"/>
      <c r="C17" s="40"/>
      <c r="D17" s="40" t="s">
        <v>37</v>
      </c>
      <c r="E17" s="49"/>
      <c r="F17" s="102">
        <f>H17</f>
        <v>0</v>
      </c>
      <c r="G17" s="113"/>
      <c r="H17" s="117"/>
      <c r="I17" s="117"/>
      <c r="J17" s="117"/>
      <c r="K17" s="117"/>
      <c r="L17" s="117"/>
      <c r="M17" s="117"/>
      <c r="N17" s="34"/>
    </row>
    <row r="18" spans="1:14" ht="19.5" customHeight="1">
      <c r="A18" s="40"/>
      <c r="B18" s="40"/>
      <c r="C18" s="40"/>
      <c r="D18" s="40" t="s">
        <v>48</v>
      </c>
      <c r="E18" s="49"/>
      <c r="F18" s="102">
        <f>H18+J18</f>
        <v>0</v>
      </c>
      <c r="G18" s="113"/>
      <c r="H18" s="117"/>
      <c r="I18" s="117"/>
      <c r="J18" s="117"/>
      <c r="K18" s="117"/>
      <c r="L18" s="117"/>
      <c r="M18" s="117"/>
      <c r="N18" s="34"/>
    </row>
    <row r="19" spans="1:14" ht="19.5" customHeight="1">
      <c r="A19" s="40"/>
      <c r="B19" s="40"/>
      <c r="C19" s="40"/>
      <c r="D19" s="40" t="s">
        <v>118</v>
      </c>
      <c r="E19" s="49"/>
      <c r="F19" s="102">
        <f>H19+J19</f>
        <v>0</v>
      </c>
      <c r="G19" s="113"/>
      <c r="H19" s="117"/>
      <c r="I19" s="117"/>
      <c r="J19" s="117"/>
      <c r="K19" s="117"/>
      <c r="L19" s="117"/>
      <c r="M19" s="117"/>
      <c r="N19" s="34"/>
    </row>
    <row r="20" spans="1:14" ht="7.5" customHeight="1">
      <c r="A20" s="40"/>
      <c r="B20" s="40"/>
      <c r="C20" s="40"/>
      <c r="D20" s="40"/>
      <c r="E20" s="40"/>
      <c r="F20" s="103"/>
      <c r="G20" s="62"/>
      <c r="H20" s="69"/>
      <c r="I20" s="69"/>
      <c r="J20" s="69"/>
      <c r="K20" s="69"/>
      <c r="L20" s="69"/>
      <c r="M20" s="69"/>
      <c r="N20" s="34"/>
    </row>
    <row r="21" spans="1:14" ht="19.5" customHeight="1">
      <c r="A21" s="40"/>
      <c r="B21" s="40"/>
      <c r="C21" s="40" t="s">
        <v>72</v>
      </c>
      <c r="D21" s="40"/>
      <c r="E21" s="49"/>
      <c r="F21" s="102">
        <f>F22+F26</f>
        <v>0</v>
      </c>
      <c r="G21" s="113"/>
      <c r="H21" s="113">
        <f>H22+H26</f>
        <v>0</v>
      </c>
      <c r="I21" s="113"/>
      <c r="J21" s="113">
        <f>J22+J26</f>
        <v>0</v>
      </c>
      <c r="K21" s="113"/>
      <c r="L21" s="113">
        <f>L22+L26</f>
        <v>0</v>
      </c>
      <c r="M21" s="113"/>
      <c r="N21" s="34"/>
    </row>
    <row r="22" spans="1:14" ht="19.5" customHeight="1">
      <c r="A22" s="40"/>
      <c r="B22" s="40"/>
      <c r="C22" s="40" t="s">
        <v>57</v>
      </c>
      <c r="D22" s="40"/>
      <c r="E22" s="49"/>
      <c r="F22" s="102">
        <f>SUM(F23:F25)</f>
        <v>0</v>
      </c>
      <c r="G22" s="113"/>
      <c r="H22" s="113">
        <f>SUM(H23:H25)</f>
        <v>0</v>
      </c>
      <c r="I22" s="113"/>
      <c r="J22" s="113">
        <f>SUM(J23:J25)</f>
        <v>0</v>
      </c>
      <c r="K22" s="113"/>
      <c r="L22" s="113">
        <f>SUM(L23:L25)</f>
        <v>0</v>
      </c>
      <c r="M22" s="113"/>
      <c r="N22" s="34"/>
    </row>
    <row r="23" spans="1:14" ht="19.5" customHeight="1">
      <c r="A23" s="40"/>
      <c r="B23" s="40"/>
      <c r="C23" s="40"/>
      <c r="D23" s="40" t="s">
        <v>119</v>
      </c>
      <c r="E23" s="49"/>
      <c r="F23" s="102">
        <f>H23+J23</f>
        <v>0</v>
      </c>
      <c r="G23" s="113"/>
      <c r="H23" s="117"/>
      <c r="I23" s="117"/>
      <c r="J23" s="117"/>
      <c r="K23" s="117"/>
      <c r="L23" s="117"/>
      <c r="M23" s="117"/>
      <c r="N23" s="34"/>
    </row>
    <row r="24" spans="1:14" ht="19.5" customHeight="1">
      <c r="A24" s="40"/>
      <c r="B24" s="40"/>
      <c r="C24" s="40"/>
      <c r="D24" s="40" t="s">
        <v>102</v>
      </c>
      <c r="E24" s="49"/>
      <c r="F24" s="102">
        <f>H24+J24</f>
        <v>0</v>
      </c>
      <c r="G24" s="113"/>
      <c r="H24" s="117"/>
      <c r="I24" s="117"/>
      <c r="J24" s="117"/>
      <c r="K24" s="117"/>
      <c r="L24" s="117"/>
      <c r="M24" s="117"/>
      <c r="N24" s="34"/>
    </row>
    <row r="25" spans="1:14" ht="19.5" customHeight="1">
      <c r="A25" s="40"/>
      <c r="B25" s="40"/>
      <c r="C25" s="40"/>
      <c r="D25" s="40" t="s">
        <v>118</v>
      </c>
      <c r="E25" s="49"/>
      <c r="F25" s="102">
        <f>H25</f>
        <v>0</v>
      </c>
      <c r="G25" s="113"/>
      <c r="H25" s="117"/>
      <c r="I25" s="117"/>
      <c r="J25" s="117"/>
      <c r="K25" s="117"/>
      <c r="L25" s="117"/>
      <c r="M25" s="117"/>
      <c r="N25" s="34"/>
    </row>
    <row r="26" spans="1:14" ht="19.5" customHeight="1">
      <c r="A26" s="42"/>
      <c r="B26" s="42"/>
      <c r="C26" s="87" t="s">
        <v>56</v>
      </c>
      <c r="D26" s="87"/>
      <c r="E26" s="92"/>
      <c r="F26" s="102">
        <f>H26</f>
        <v>0</v>
      </c>
      <c r="G26" s="113"/>
      <c r="H26" s="118"/>
      <c r="I26" s="118"/>
      <c r="J26" s="117"/>
      <c r="K26" s="117"/>
      <c r="L26" s="117"/>
      <c r="M26" s="117"/>
      <c r="N26" s="34"/>
    </row>
    <row r="27" spans="1:14" ht="7.5" customHeight="1">
      <c r="A27" s="39"/>
      <c r="B27" s="39"/>
      <c r="C27" s="39"/>
      <c r="D27" s="39"/>
      <c r="E27" s="39"/>
      <c r="F27" s="59"/>
      <c r="G27" s="39"/>
      <c r="H27" s="39"/>
      <c r="I27" s="39"/>
      <c r="J27" s="39"/>
      <c r="K27" s="39"/>
      <c r="L27" s="39"/>
      <c r="M27" s="39"/>
      <c r="N27" s="39"/>
    </row>
    <row r="28" spans="1:14" ht="14.25"/>
    <row r="30" spans="1:14" ht="14.25">
      <c r="A30" s="79" t="s">
        <v>121</v>
      </c>
      <c r="B30" s="85"/>
      <c r="C30" s="85"/>
      <c r="D30" s="85"/>
      <c r="E30" s="85"/>
      <c r="F30" s="85"/>
      <c r="G30" s="85"/>
      <c r="H30" s="85"/>
      <c r="I30" s="85"/>
      <c r="J30" s="85"/>
    </row>
    <row r="31" spans="1:14">
      <c r="A31" s="80"/>
      <c r="B31" s="34"/>
      <c r="C31" s="34"/>
      <c r="D31" s="34"/>
      <c r="E31" s="34"/>
      <c r="F31" s="34"/>
      <c r="G31" s="34"/>
      <c r="H31" s="34"/>
      <c r="I31" s="34"/>
      <c r="J31" s="34"/>
      <c r="K31" s="128"/>
      <c r="M31" s="128"/>
      <c r="N31" s="70" t="s">
        <v>163</v>
      </c>
    </row>
    <row r="32" spans="1:14" ht="14.25">
      <c r="A32" s="39"/>
      <c r="B32" s="39"/>
      <c r="C32" s="39"/>
      <c r="D32" s="39"/>
      <c r="E32" s="34"/>
      <c r="F32" s="39"/>
      <c r="G32" s="39"/>
      <c r="H32" s="39"/>
      <c r="I32" s="39"/>
      <c r="J32" s="39"/>
      <c r="K32" s="39"/>
      <c r="L32" s="39"/>
      <c r="M32" s="39"/>
      <c r="N32" s="39"/>
    </row>
    <row r="33" spans="1:14" ht="14.25">
      <c r="A33" s="32" t="s">
        <v>120</v>
      </c>
      <c r="B33" s="32"/>
      <c r="C33" s="32"/>
      <c r="D33" s="46"/>
      <c r="E33" s="93" t="s">
        <v>18</v>
      </c>
      <c r="F33" s="104"/>
      <c r="G33" s="104"/>
      <c r="H33" s="104"/>
      <c r="I33" s="124"/>
      <c r="J33" s="93" t="s">
        <v>97</v>
      </c>
      <c r="K33" s="104"/>
      <c r="L33" s="104"/>
      <c r="M33" s="93" t="s">
        <v>98</v>
      </c>
      <c r="N33" s="104"/>
    </row>
    <row r="34" spans="1:14" ht="13.5" customHeight="1">
      <c r="A34" s="81"/>
      <c r="B34" s="81"/>
      <c r="C34" s="81"/>
      <c r="D34" s="88"/>
      <c r="E34" s="94" t="s">
        <v>1</v>
      </c>
      <c r="F34" s="105"/>
      <c r="G34" s="105"/>
      <c r="H34" s="119" t="s">
        <v>68</v>
      </c>
      <c r="I34" s="125" t="s">
        <v>93</v>
      </c>
      <c r="J34" s="94" t="s">
        <v>1</v>
      </c>
      <c r="K34" s="129" t="s">
        <v>122</v>
      </c>
      <c r="L34" s="131" t="s">
        <v>123</v>
      </c>
      <c r="M34" s="129" t="s">
        <v>122</v>
      </c>
      <c r="N34" s="134" t="s">
        <v>123</v>
      </c>
    </row>
    <row r="35" spans="1:14">
      <c r="A35" s="33"/>
      <c r="B35" s="33"/>
      <c r="C35" s="33"/>
      <c r="D35" s="47"/>
      <c r="E35" s="95"/>
      <c r="F35" s="106" t="s">
        <v>124</v>
      </c>
      <c r="G35" s="106" t="s">
        <v>125</v>
      </c>
      <c r="H35" s="120"/>
      <c r="I35" s="126"/>
      <c r="J35" s="95"/>
      <c r="K35" s="130" t="s">
        <v>36</v>
      </c>
      <c r="L35" s="132" t="s">
        <v>126</v>
      </c>
      <c r="M35" s="130" t="s">
        <v>36</v>
      </c>
      <c r="N35" s="135" t="s">
        <v>126</v>
      </c>
    </row>
    <row r="36" spans="1:14" ht="7.5" customHeight="1">
      <c r="A36" s="37"/>
      <c r="B36" s="37"/>
      <c r="C36" s="37"/>
      <c r="D36" s="37"/>
      <c r="E36" s="96"/>
      <c r="F36" s="38"/>
      <c r="G36" s="38"/>
      <c r="H36" s="121"/>
      <c r="I36" s="121"/>
      <c r="J36" s="121"/>
      <c r="K36" s="37"/>
      <c r="L36" s="133"/>
      <c r="M36" s="37"/>
      <c r="N36" s="133"/>
    </row>
    <row r="37" spans="1:14" ht="19.5" customHeight="1">
      <c r="A37" s="82" t="s">
        <v>1</v>
      </c>
      <c r="B37" s="82"/>
      <c r="C37" s="82"/>
      <c r="D37" s="89"/>
      <c r="E37" s="97">
        <f t="shared" ref="E37:N37" si="0">E39+E47</f>
        <v>0</v>
      </c>
      <c r="F37" s="107">
        <f t="shared" si="0"/>
        <v>0</v>
      </c>
      <c r="G37" s="107">
        <f t="shared" si="0"/>
        <v>0</v>
      </c>
      <c r="H37" s="107">
        <f t="shared" si="0"/>
        <v>0</v>
      </c>
      <c r="I37" s="107">
        <f t="shared" si="0"/>
        <v>0</v>
      </c>
      <c r="J37" s="107">
        <f t="shared" si="0"/>
        <v>0</v>
      </c>
      <c r="K37" s="107">
        <f t="shared" si="0"/>
        <v>0</v>
      </c>
      <c r="L37" s="107">
        <f t="shared" si="0"/>
        <v>0</v>
      </c>
      <c r="M37" s="107">
        <f t="shared" si="0"/>
        <v>0</v>
      </c>
      <c r="N37" s="107">
        <f t="shared" si="0"/>
        <v>0</v>
      </c>
    </row>
    <row r="38" spans="1:14" ht="7.5" customHeight="1">
      <c r="A38" s="34"/>
      <c r="B38" s="34"/>
      <c r="C38" s="34"/>
      <c r="D38" s="34"/>
      <c r="E38" s="98"/>
      <c r="F38" s="108"/>
      <c r="G38" s="108"/>
      <c r="H38" s="108"/>
      <c r="I38" s="108"/>
      <c r="J38" s="108"/>
      <c r="K38" s="108"/>
      <c r="L38" s="108"/>
      <c r="M38" s="108"/>
      <c r="N38" s="108"/>
    </row>
    <row r="39" spans="1:14" ht="19.5" customHeight="1">
      <c r="A39" s="34" t="s">
        <v>127</v>
      </c>
      <c r="B39" s="34"/>
      <c r="C39" s="34"/>
      <c r="D39" s="34"/>
      <c r="E39" s="97">
        <f t="shared" ref="E39:N39" si="1">E45</f>
        <v>0</v>
      </c>
      <c r="F39" s="107">
        <f t="shared" si="1"/>
        <v>0</v>
      </c>
      <c r="G39" s="107">
        <f t="shared" si="1"/>
        <v>0</v>
      </c>
      <c r="H39" s="107">
        <f t="shared" si="1"/>
        <v>0</v>
      </c>
      <c r="I39" s="107">
        <f t="shared" si="1"/>
        <v>0</v>
      </c>
      <c r="J39" s="107">
        <f t="shared" si="1"/>
        <v>0</v>
      </c>
      <c r="K39" s="107">
        <f t="shared" si="1"/>
        <v>0</v>
      </c>
      <c r="L39" s="107">
        <f t="shared" si="1"/>
        <v>0</v>
      </c>
      <c r="M39" s="107">
        <f t="shared" si="1"/>
        <v>0</v>
      </c>
      <c r="N39" s="107">
        <f t="shared" si="1"/>
        <v>0</v>
      </c>
    </row>
    <row r="40" spans="1:14" ht="19.5" customHeight="1">
      <c r="A40" s="83" t="s">
        <v>15</v>
      </c>
      <c r="B40" s="40" t="s">
        <v>128</v>
      </c>
      <c r="C40" s="40"/>
      <c r="D40" s="49"/>
      <c r="E40" s="99" t="s">
        <v>22</v>
      </c>
      <c r="F40" s="109" t="s">
        <v>22</v>
      </c>
      <c r="G40" s="109" t="s">
        <v>22</v>
      </c>
      <c r="H40" s="109" t="s">
        <v>22</v>
      </c>
      <c r="I40" s="109" t="s">
        <v>22</v>
      </c>
      <c r="J40" s="109" t="s">
        <v>22</v>
      </c>
      <c r="K40" s="109" t="s">
        <v>22</v>
      </c>
      <c r="L40" s="109" t="s">
        <v>22</v>
      </c>
      <c r="M40" s="109" t="s">
        <v>22</v>
      </c>
      <c r="N40" s="109" t="s">
        <v>22</v>
      </c>
    </row>
    <row r="41" spans="1:14" ht="19.5" customHeight="1">
      <c r="A41" s="34"/>
      <c r="B41" s="40">
        <v>1</v>
      </c>
      <c r="C41" s="40" t="s">
        <v>129</v>
      </c>
      <c r="D41" s="49"/>
      <c r="E41" s="99" t="s">
        <v>22</v>
      </c>
      <c r="F41" s="109" t="s">
        <v>22</v>
      </c>
      <c r="G41" s="109" t="s">
        <v>22</v>
      </c>
      <c r="H41" s="109" t="s">
        <v>22</v>
      </c>
      <c r="I41" s="109" t="s">
        <v>22</v>
      </c>
      <c r="J41" s="109" t="s">
        <v>22</v>
      </c>
      <c r="K41" s="109" t="s">
        <v>22</v>
      </c>
      <c r="L41" s="109" t="s">
        <v>22</v>
      </c>
      <c r="M41" s="109" t="s">
        <v>22</v>
      </c>
      <c r="N41" s="109" t="s">
        <v>22</v>
      </c>
    </row>
    <row r="42" spans="1:14" ht="19.5" customHeight="1">
      <c r="A42" s="34"/>
      <c r="B42" s="40">
        <v>2</v>
      </c>
      <c r="C42" s="40" t="s">
        <v>130</v>
      </c>
      <c r="D42" s="49"/>
      <c r="E42" s="99" t="s">
        <v>22</v>
      </c>
      <c r="F42" s="109" t="s">
        <v>22</v>
      </c>
      <c r="G42" s="109" t="s">
        <v>22</v>
      </c>
      <c r="H42" s="109" t="s">
        <v>22</v>
      </c>
      <c r="I42" s="109" t="s">
        <v>22</v>
      </c>
      <c r="J42" s="109" t="s">
        <v>22</v>
      </c>
      <c r="K42" s="109" t="s">
        <v>22</v>
      </c>
      <c r="L42" s="109" t="s">
        <v>22</v>
      </c>
      <c r="M42" s="109" t="s">
        <v>22</v>
      </c>
      <c r="N42" s="109" t="s">
        <v>22</v>
      </c>
    </row>
    <row r="43" spans="1:14" ht="19.5" customHeight="1">
      <c r="A43" s="34"/>
      <c r="B43" s="40">
        <v>3</v>
      </c>
      <c r="C43" s="40" t="s">
        <v>132</v>
      </c>
      <c r="D43" s="49"/>
      <c r="E43" s="99" t="s">
        <v>22</v>
      </c>
      <c r="F43" s="109" t="s">
        <v>22</v>
      </c>
      <c r="G43" s="109" t="s">
        <v>22</v>
      </c>
      <c r="H43" s="109" t="s">
        <v>22</v>
      </c>
      <c r="I43" s="109" t="s">
        <v>22</v>
      </c>
      <c r="J43" s="109" t="s">
        <v>22</v>
      </c>
      <c r="K43" s="109" t="s">
        <v>22</v>
      </c>
      <c r="L43" s="109" t="s">
        <v>22</v>
      </c>
      <c r="M43" s="109" t="s">
        <v>22</v>
      </c>
      <c r="N43" s="109" t="s">
        <v>22</v>
      </c>
    </row>
    <row r="44" spans="1:14" ht="19.5" customHeight="1">
      <c r="A44" s="83" t="s">
        <v>133</v>
      </c>
      <c r="B44" s="86" t="s">
        <v>131</v>
      </c>
      <c r="C44" s="86"/>
      <c r="D44" s="90"/>
      <c r="E44" s="99" t="s">
        <v>22</v>
      </c>
      <c r="F44" s="109" t="s">
        <v>22</v>
      </c>
      <c r="G44" s="109" t="s">
        <v>22</v>
      </c>
      <c r="H44" s="109" t="s">
        <v>22</v>
      </c>
      <c r="I44" s="109" t="s">
        <v>22</v>
      </c>
      <c r="J44" s="109" t="s">
        <v>22</v>
      </c>
      <c r="K44" s="109" t="s">
        <v>22</v>
      </c>
      <c r="L44" s="109" t="s">
        <v>22</v>
      </c>
      <c r="M44" s="109" t="s">
        <v>22</v>
      </c>
      <c r="N44" s="109" t="s">
        <v>22</v>
      </c>
    </row>
    <row r="45" spans="1:14" ht="19.5" customHeight="1">
      <c r="A45" s="83" t="s">
        <v>134</v>
      </c>
      <c r="B45" s="86" t="s">
        <v>135</v>
      </c>
      <c r="C45" s="86"/>
      <c r="D45" s="90"/>
      <c r="E45" s="97">
        <f>H45+I45</f>
        <v>0</v>
      </c>
      <c r="F45" s="110"/>
      <c r="G45" s="110"/>
      <c r="H45" s="110"/>
      <c r="I45" s="110"/>
      <c r="J45" s="127">
        <f>K45+L45</f>
        <v>0</v>
      </c>
      <c r="K45" s="110"/>
      <c r="L45" s="110"/>
      <c r="M45" s="110"/>
      <c r="N45" s="110"/>
    </row>
    <row r="46" spans="1:14" ht="7.5" customHeight="1">
      <c r="A46" s="34"/>
      <c r="B46" s="34"/>
      <c r="C46" s="34"/>
      <c r="D46" s="34"/>
      <c r="E46" s="98"/>
      <c r="F46" s="108"/>
      <c r="G46" s="108"/>
      <c r="H46" s="108"/>
      <c r="I46" s="108"/>
      <c r="J46" s="108"/>
      <c r="K46" s="108"/>
      <c r="L46" s="108"/>
      <c r="M46" s="108"/>
      <c r="N46" s="108"/>
    </row>
    <row r="47" spans="1:14" ht="18" customHeight="1">
      <c r="A47" s="34" t="s">
        <v>95</v>
      </c>
      <c r="B47" s="34"/>
      <c r="C47" s="34"/>
      <c r="D47" s="34"/>
      <c r="E47" s="97">
        <f>H47+I47</f>
        <v>0</v>
      </c>
      <c r="F47" s="110"/>
      <c r="G47" s="110"/>
      <c r="H47" s="110"/>
      <c r="I47" s="110"/>
      <c r="J47" s="127">
        <f>K47+L47</f>
        <v>0</v>
      </c>
      <c r="K47" s="110"/>
      <c r="L47" s="110"/>
      <c r="M47" s="110"/>
      <c r="N47" s="110"/>
    </row>
    <row r="48" spans="1:14" ht="18" customHeight="1">
      <c r="A48" s="38"/>
      <c r="B48" s="38" t="s">
        <v>136</v>
      </c>
      <c r="C48" s="38"/>
      <c r="D48" s="38"/>
      <c r="E48" s="56"/>
      <c r="F48" s="66"/>
      <c r="G48" s="66"/>
      <c r="H48" s="66"/>
      <c r="I48" s="66"/>
      <c r="J48" s="66"/>
      <c r="K48" s="66"/>
      <c r="L48" s="66"/>
      <c r="M48" s="66"/>
      <c r="N48" s="66"/>
    </row>
    <row r="49" spans="1:14" ht="9" customHeight="1">
      <c r="A49" s="39"/>
      <c r="B49" s="39"/>
      <c r="C49" s="39"/>
      <c r="D49" s="39"/>
      <c r="E49" s="59"/>
      <c r="F49" s="39"/>
      <c r="G49" s="39"/>
      <c r="H49" s="39"/>
      <c r="I49" s="39"/>
      <c r="J49" s="39"/>
      <c r="K49" s="39"/>
      <c r="L49" s="39"/>
      <c r="M49" s="39"/>
      <c r="N49" s="39"/>
    </row>
    <row r="50" spans="1:14" ht="7.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 t="s">
        <v>117</v>
      </c>
      <c r="B51" s="34"/>
      <c r="C51" s="34"/>
      <c r="D51" s="34"/>
      <c r="F51" s="34"/>
      <c r="G51" s="34"/>
      <c r="H51" s="34"/>
      <c r="I51" s="34"/>
      <c r="J51" s="34"/>
      <c r="K51" s="34"/>
      <c r="L51" s="34"/>
      <c r="M51" s="34"/>
      <c r="N51" s="34"/>
    </row>
  </sheetData>
  <mergeCells count="109"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C21:E21"/>
    <mergeCell ref="F21:G21"/>
    <mergeCell ref="H21:I21"/>
    <mergeCell ref="J21:K21"/>
    <mergeCell ref="L21:M21"/>
    <mergeCell ref="C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E33:I33"/>
    <mergeCell ref="J33:L33"/>
    <mergeCell ref="M33:N33"/>
    <mergeCell ref="A37:D37"/>
    <mergeCell ref="B40:D40"/>
    <mergeCell ref="C41:D41"/>
    <mergeCell ref="C42:D42"/>
    <mergeCell ref="C43:D43"/>
    <mergeCell ref="B44:D44"/>
    <mergeCell ref="B45:D45"/>
    <mergeCell ref="A6:E7"/>
    <mergeCell ref="F6:G7"/>
    <mergeCell ref="A33:D35"/>
    <mergeCell ref="E34:E35"/>
    <mergeCell ref="H34:H35"/>
    <mergeCell ref="I34:I35"/>
    <mergeCell ref="J34:J35"/>
  </mergeCells>
  <phoneticPr fontId="3"/>
  <pageMargins left="0.70866141732283472" right="0.70866141732283472" top="0.74803149606299213" bottom="0.74803149606299213" header="0.31496062992125984" footer="0.31496062992125984"/>
  <pageSetup paperSize="9" scale="98" fitToWidth="1" fitToHeight="1" orientation="portrait" usePrinterDefaults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0"/>
  <sheetViews>
    <sheetView view="pageBreakPreview" zoomScaleSheetLayoutView="100" workbookViewId="0">
      <selection activeCell="A3" sqref="A3"/>
    </sheetView>
  </sheetViews>
  <sheetFormatPr defaultRowHeight="13.5"/>
  <cols>
    <col min="1" max="5" width="1.625" customWidth="1"/>
    <col min="6" max="6" width="11.25" customWidth="1"/>
    <col min="7" max="7" width="7.625" customWidth="1"/>
    <col min="8" max="8" width="7.875" customWidth="1"/>
    <col min="9" max="9" width="8" customWidth="1"/>
    <col min="10" max="10" width="6.625" customWidth="1"/>
    <col min="11" max="12" width="7.875" customWidth="1"/>
    <col min="13" max="13" width="6.625" customWidth="1"/>
    <col min="14" max="15" width="7.875" customWidth="1"/>
  </cols>
  <sheetData>
    <row r="1" spans="1:16" ht="14.25">
      <c r="A1" s="136" t="s">
        <v>88</v>
      </c>
      <c r="B1" s="44"/>
      <c r="C1" s="44"/>
      <c r="D1" s="44"/>
      <c r="N1" s="165"/>
      <c r="O1" s="165"/>
    </row>
    <row r="3" spans="1:16" ht="14.25">
      <c r="A3" s="79" t="s">
        <v>106</v>
      </c>
      <c r="E3" s="143"/>
      <c r="F3" s="143"/>
    </row>
    <row r="4" spans="1:16" ht="14.25">
      <c r="A4" s="79"/>
      <c r="B4" s="143"/>
      <c r="C4" s="143"/>
      <c r="D4" s="143"/>
      <c r="E4" s="143"/>
      <c r="F4" s="143"/>
      <c r="L4" s="161"/>
      <c r="M4" s="161"/>
      <c r="N4" s="161"/>
      <c r="O4" s="167" t="s">
        <v>161</v>
      </c>
    </row>
    <row r="5" spans="1:16" ht="7.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166"/>
      <c r="O5" s="166"/>
      <c r="P5" s="168"/>
    </row>
    <row r="6" spans="1:16" ht="13.5" customHeight="1">
      <c r="A6" s="137" t="s">
        <v>174</v>
      </c>
      <c r="B6" s="137"/>
      <c r="C6" s="137"/>
      <c r="D6" s="137"/>
      <c r="E6" s="137"/>
      <c r="F6" s="145"/>
      <c r="G6" s="93" t="s">
        <v>1</v>
      </c>
      <c r="H6" s="104"/>
      <c r="I6" s="124"/>
      <c r="J6" s="158" t="s">
        <v>68</v>
      </c>
      <c r="K6" s="160"/>
      <c r="L6" s="162"/>
      <c r="M6" s="164" t="s">
        <v>93</v>
      </c>
      <c r="N6" s="164"/>
      <c r="O6" s="158"/>
    </row>
    <row r="7" spans="1:16" ht="13.5" customHeight="1">
      <c r="A7" s="138"/>
      <c r="B7" s="138"/>
      <c r="C7" s="138"/>
      <c r="D7" s="138"/>
      <c r="E7" s="138"/>
      <c r="F7" s="146"/>
      <c r="G7" s="151" t="s">
        <v>1</v>
      </c>
      <c r="H7" s="154" t="s">
        <v>107</v>
      </c>
      <c r="I7" s="154" t="s">
        <v>107</v>
      </c>
      <c r="J7" s="151" t="s">
        <v>1</v>
      </c>
      <c r="K7" s="154" t="s">
        <v>107</v>
      </c>
      <c r="L7" s="154" t="s">
        <v>107</v>
      </c>
      <c r="M7" s="151" t="s">
        <v>1</v>
      </c>
      <c r="N7" s="154" t="s">
        <v>107</v>
      </c>
      <c r="O7" s="154" t="s">
        <v>107</v>
      </c>
    </row>
    <row r="8" spans="1:16" ht="13.5" customHeight="1">
      <c r="A8" s="139"/>
      <c r="B8" s="139"/>
      <c r="C8" s="139"/>
      <c r="D8" s="139"/>
      <c r="E8" s="139"/>
      <c r="F8" s="147"/>
      <c r="G8" s="152"/>
      <c r="H8" s="155" t="s">
        <v>109</v>
      </c>
      <c r="I8" s="155" t="s">
        <v>96</v>
      </c>
      <c r="J8" s="152"/>
      <c r="K8" s="155" t="s">
        <v>109</v>
      </c>
      <c r="L8" s="155" t="s">
        <v>96</v>
      </c>
      <c r="M8" s="152"/>
      <c r="N8" s="155" t="s">
        <v>109</v>
      </c>
      <c r="O8" s="155" t="s">
        <v>96</v>
      </c>
    </row>
    <row r="9" spans="1:16" ht="7.5" customHeight="1">
      <c r="A9" s="140"/>
      <c r="B9" s="140"/>
      <c r="C9" s="140"/>
      <c r="D9" s="140"/>
      <c r="E9" s="140"/>
      <c r="F9" s="148"/>
      <c r="G9" s="153"/>
      <c r="H9" s="156"/>
      <c r="I9" s="156"/>
      <c r="J9" s="159"/>
      <c r="K9" s="156"/>
      <c r="L9" s="156"/>
      <c r="M9" s="159"/>
      <c r="N9" s="156"/>
      <c r="O9" s="156"/>
    </row>
    <row r="10" spans="1:16" ht="33" customHeight="1">
      <c r="A10" s="41" t="s">
        <v>111</v>
      </c>
      <c r="B10" s="41"/>
      <c r="C10" s="41"/>
      <c r="D10" s="41"/>
      <c r="E10" s="41"/>
      <c r="F10" s="149"/>
      <c r="G10" s="56">
        <f>H10+I10</f>
        <v>9518</v>
      </c>
      <c r="H10" s="66">
        <f>K10+N10</f>
        <v>8938</v>
      </c>
      <c r="I10" s="66">
        <f>I12+I16</f>
        <v>580</v>
      </c>
      <c r="J10" s="66">
        <f>K10+L10</f>
        <v>5493</v>
      </c>
      <c r="K10" s="66">
        <f>K12+K16</f>
        <v>5198</v>
      </c>
      <c r="L10" s="66">
        <f>L12+L16</f>
        <v>295</v>
      </c>
      <c r="M10" s="66">
        <f>N10+O10</f>
        <v>4025</v>
      </c>
      <c r="N10" s="66">
        <f>N12+N16</f>
        <v>3740</v>
      </c>
      <c r="O10" s="66">
        <f>O12+O16</f>
        <v>285</v>
      </c>
    </row>
    <row r="11" spans="1:16">
      <c r="A11" s="142"/>
      <c r="B11" s="142"/>
      <c r="C11" s="142"/>
      <c r="D11" s="142"/>
      <c r="E11" s="142"/>
      <c r="F11" s="142"/>
      <c r="G11" s="56"/>
      <c r="H11" s="74"/>
      <c r="I11" s="74"/>
      <c r="J11" s="74"/>
      <c r="K11" s="74"/>
      <c r="L11" s="74"/>
      <c r="M11" s="74"/>
      <c r="N11" s="74"/>
      <c r="O11" s="74"/>
    </row>
    <row r="12" spans="1:16" ht="18" customHeight="1">
      <c r="A12" s="142"/>
      <c r="B12" s="40" t="s">
        <v>112</v>
      </c>
      <c r="C12" s="40"/>
      <c r="D12" s="40"/>
      <c r="E12" s="40"/>
      <c r="F12" s="49"/>
      <c r="G12" s="56">
        <f>SUM(H12:I12)</f>
        <v>7266</v>
      </c>
      <c r="H12" s="66">
        <f t="shared" ref="H12:O12" si="0">SUM(H13:H14)</f>
        <v>6863</v>
      </c>
      <c r="I12" s="66">
        <f t="shared" si="0"/>
        <v>403</v>
      </c>
      <c r="J12" s="66">
        <f t="shared" si="0"/>
        <v>4006</v>
      </c>
      <c r="K12" s="66">
        <f t="shared" si="0"/>
        <v>3792</v>
      </c>
      <c r="L12" s="66">
        <f t="shared" si="0"/>
        <v>214</v>
      </c>
      <c r="M12" s="66">
        <f t="shared" si="0"/>
        <v>3260</v>
      </c>
      <c r="N12" s="66">
        <f t="shared" si="0"/>
        <v>3071</v>
      </c>
      <c r="O12" s="66">
        <f t="shared" si="0"/>
        <v>189</v>
      </c>
    </row>
    <row r="13" spans="1:16" ht="18" customHeight="1">
      <c r="A13" s="142"/>
      <c r="B13" s="40"/>
      <c r="C13" s="40" t="s">
        <v>113</v>
      </c>
      <c r="D13" s="40"/>
      <c r="E13" s="40"/>
      <c r="F13" s="49"/>
      <c r="G13" s="56">
        <f>SUM(H13:I13)</f>
        <v>1190</v>
      </c>
      <c r="H13" s="66">
        <f>K13+N13</f>
        <v>1190</v>
      </c>
      <c r="I13" s="157" t="s">
        <v>22</v>
      </c>
      <c r="J13" s="66">
        <f>SUM(K13:L13)</f>
        <v>666</v>
      </c>
      <c r="K13" s="66">
        <v>666</v>
      </c>
      <c r="L13" s="157" t="s">
        <v>22</v>
      </c>
      <c r="M13" s="66">
        <f>SUM(N13:O13)</f>
        <v>524</v>
      </c>
      <c r="N13" s="66">
        <v>524</v>
      </c>
      <c r="O13" s="163" t="s">
        <v>22</v>
      </c>
    </row>
    <row r="14" spans="1:16" ht="18" customHeight="1">
      <c r="A14" s="142"/>
      <c r="B14" s="40"/>
      <c r="C14" s="40" t="s">
        <v>114</v>
      </c>
      <c r="D14" s="40"/>
      <c r="E14" s="40"/>
      <c r="F14" s="49"/>
      <c r="G14" s="56">
        <f>SUM(H14:I14)</f>
        <v>6076</v>
      </c>
      <c r="H14" s="66">
        <f>K14+N14</f>
        <v>5673</v>
      </c>
      <c r="I14" s="66">
        <f>L14+O14</f>
        <v>403</v>
      </c>
      <c r="J14" s="66">
        <f>SUM(K14:L14)</f>
        <v>3340</v>
      </c>
      <c r="K14" s="66">
        <v>3126</v>
      </c>
      <c r="L14" s="66">
        <v>214</v>
      </c>
      <c r="M14" s="66">
        <f>SUM(N14:O14)</f>
        <v>2736</v>
      </c>
      <c r="N14" s="66">
        <v>2547</v>
      </c>
      <c r="O14" s="74">
        <v>189</v>
      </c>
    </row>
    <row r="15" spans="1:16">
      <c r="A15" s="142"/>
      <c r="B15" s="40"/>
      <c r="C15" s="40"/>
      <c r="D15" s="40"/>
      <c r="E15" s="40"/>
      <c r="F15" s="40"/>
      <c r="G15" s="56"/>
      <c r="H15" s="66"/>
      <c r="I15" s="66"/>
      <c r="J15" s="66"/>
      <c r="K15" s="66"/>
      <c r="L15" s="66"/>
      <c r="M15" s="66"/>
      <c r="N15" s="66"/>
      <c r="O15" s="74"/>
    </row>
    <row r="16" spans="1:16" ht="21" customHeight="1">
      <c r="A16" s="142"/>
      <c r="B16" s="43" t="s">
        <v>73</v>
      </c>
      <c r="C16" s="43"/>
      <c r="D16" s="43"/>
      <c r="E16" s="43"/>
      <c r="F16" s="51"/>
      <c r="G16" s="56">
        <f t="shared" ref="G16:G24" si="1">SUM(H16:I16)</f>
        <v>2251</v>
      </c>
      <c r="H16" s="66">
        <f t="shared" ref="H16:O16" si="2">H17+H25</f>
        <v>2074</v>
      </c>
      <c r="I16" s="66">
        <f t="shared" si="2"/>
        <v>177</v>
      </c>
      <c r="J16" s="66">
        <f t="shared" si="2"/>
        <v>1487</v>
      </c>
      <c r="K16" s="66">
        <f t="shared" si="2"/>
        <v>1406</v>
      </c>
      <c r="L16" s="66">
        <f t="shared" si="2"/>
        <v>81</v>
      </c>
      <c r="M16" s="66">
        <f t="shared" si="2"/>
        <v>765</v>
      </c>
      <c r="N16" s="66">
        <f t="shared" si="2"/>
        <v>669</v>
      </c>
      <c r="O16" s="66">
        <f t="shared" si="2"/>
        <v>96</v>
      </c>
    </row>
    <row r="17" spans="1:15" ht="21" customHeight="1">
      <c r="A17" s="142"/>
      <c r="B17" s="40"/>
      <c r="C17" s="40" t="s">
        <v>116</v>
      </c>
      <c r="D17" s="40"/>
      <c r="E17" s="40"/>
      <c r="F17" s="49"/>
      <c r="G17" s="56">
        <f t="shared" si="1"/>
        <v>1787</v>
      </c>
      <c r="H17" s="66">
        <f t="shared" ref="H17:O17" si="3">SUM(H18:H24)</f>
        <v>1611</v>
      </c>
      <c r="I17" s="66">
        <f t="shared" si="3"/>
        <v>176</v>
      </c>
      <c r="J17" s="66">
        <f t="shared" si="3"/>
        <v>1106</v>
      </c>
      <c r="K17" s="66">
        <f t="shared" si="3"/>
        <v>1025</v>
      </c>
      <c r="L17" s="66">
        <f t="shared" si="3"/>
        <v>81</v>
      </c>
      <c r="M17" s="66">
        <f t="shared" si="3"/>
        <v>681</v>
      </c>
      <c r="N17" s="66">
        <f t="shared" si="3"/>
        <v>586</v>
      </c>
      <c r="O17" s="66">
        <f t="shared" si="3"/>
        <v>95</v>
      </c>
    </row>
    <row r="18" spans="1:15" ht="21" customHeight="1">
      <c r="A18" s="142"/>
      <c r="B18" s="40"/>
      <c r="C18" s="40"/>
      <c r="D18" s="40" t="s">
        <v>82</v>
      </c>
      <c r="E18" s="40"/>
      <c r="F18" s="49"/>
      <c r="G18" s="56">
        <f t="shared" si="1"/>
        <v>39</v>
      </c>
      <c r="H18" s="66">
        <f>K18+N18</f>
        <v>39</v>
      </c>
      <c r="I18" s="157" t="s">
        <v>22</v>
      </c>
      <c r="J18" s="66">
        <f t="shared" ref="J18:J24" si="4">SUM(K18:L18)</f>
        <v>33</v>
      </c>
      <c r="K18" s="66">
        <v>33</v>
      </c>
      <c r="L18" s="157" t="s">
        <v>22</v>
      </c>
      <c r="M18" s="66">
        <f t="shared" ref="M18:M24" si="5">SUM(N18:O18)</f>
        <v>6</v>
      </c>
      <c r="N18" s="66">
        <v>6</v>
      </c>
      <c r="O18" s="163" t="s">
        <v>22</v>
      </c>
    </row>
    <row r="19" spans="1:15" ht="21" customHeight="1">
      <c r="A19" s="142"/>
      <c r="B19" s="40"/>
      <c r="C19" s="40"/>
      <c r="D19" s="40" t="s">
        <v>20</v>
      </c>
      <c r="E19" s="40"/>
      <c r="F19" s="49"/>
      <c r="G19" s="56">
        <f t="shared" si="1"/>
        <v>1209</v>
      </c>
      <c r="H19" s="66">
        <f>K19+N19</f>
        <v>1053</v>
      </c>
      <c r="I19" s="66">
        <f>L19+O19</f>
        <v>156</v>
      </c>
      <c r="J19" s="66">
        <f t="shared" si="4"/>
        <v>708</v>
      </c>
      <c r="K19" s="66">
        <v>635</v>
      </c>
      <c r="L19" s="66">
        <v>73</v>
      </c>
      <c r="M19" s="66">
        <f t="shared" si="5"/>
        <v>501</v>
      </c>
      <c r="N19" s="66">
        <v>418</v>
      </c>
      <c r="O19" s="74">
        <v>83</v>
      </c>
    </row>
    <row r="20" spans="1:15" ht="21" customHeight="1">
      <c r="A20" s="142"/>
      <c r="B20" s="40"/>
      <c r="C20" s="40"/>
      <c r="D20" s="40" t="s">
        <v>35</v>
      </c>
      <c r="E20" s="40"/>
      <c r="F20" s="49"/>
      <c r="G20" s="56">
        <f t="shared" si="1"/>
        <v>31</v>
      </c>
      <c r="H20" s="66">
        <f>K20+N20</f>
        <v>31</v>
      </c>
      <c r="I20" s="157" t="s">
        <v>22</v>
      </c>
      <c r="J20" s="66">
        <f t="shared" si="4"/>
        <v>27</v>
      </c>
      <c r="K20" s="66">
        <v>27</v>
      </c>
      <c r="L20" s="157" t="s">
        <v>22</v>
      </c>
      <c r="M20" s="66">
        <f t="shared" si="5"/>
        <v>4</v>
      </c>
      <c r="N20" s="66">
        <v>4</v>
      </c>
      <c r="O20" s="163" t="s">
        <v>22</v>
      </c>
    </row>
    <row r="21" spans="1:15" ht="21" customHeight="1">
      <c r="A21" s="142"/>
      <c r="B21" s="40"/>
      <c r="C21" s="40"/>
      <c r="D21" s="40" t="s">
        <v>28</v>
      </c>
      <c r="E21" s="40"/>
      <c r="F21" s="49"/>
      <c r="G21" s="56">
        <f t="shared" si="1"/>
        <v>117</v>
      </c>
      <c r="H21" s="66">
        <f>K21+N21</f>
        <v>116</v>
      </c>
      <c r="I21" s="66">
        <f>O21</f>
        <v>1</v>
      </c>
      <c r="J21" s="66">
        <f t="shared" si="4"/>
        <v>83</v>
      </c>
      <c r="K21" s="66">
        <v>83</v>
      </c>
      <c r="L21" s="157" t="s">
        <v>22</v>
      </c>
      <c r="M21" s="66">
        <f t="shared" si="5"/>
        <v>34</v>
      </c>
      <c r="N21" s="66">
        <v>33</v>
      </c>
      <c r="O21" s="74">
        <v>1</v>
      </c>
    </row>
    <row r="22" spans="1:15" ht="21" customHeight="1">
      <c r="A22" s="142"/>
      <c r="B22" s="40"/>
      <c r="C22" s="40"/>
      <c r="D22" s="40" t="s">
        <v>37</v>
      </c>
      <c r="E22" s="40"/>
      <c r="F22" s="49"/>
      <c r="G22" s="56">
        <f t="shared" si="1"/>
        <v>7</v>
      </c>
      <c r="H22" s="66">
        <f>K22</f>
        <v>7</v>
      </c>
      <c r="I22" s="157" t="s">
        <v>22</v>
      </c>
      <c r="J22" s="66">
        <f t="shared" si="4"/>
        <v>7</v>
      </c>
      <c r="K22" s="66">
        <v>7</v>
      </c>
      <c r="L22" s="157" t="s">
        <v>22</v>
      </c>
      <c r="M22" s="66">
        <f t="shared" si="5"/>
        <v>0</v>
      </c>
      <c r="N22" s="157" t="s">
        <v>22</v>
      </c>
      <c r="O22" s="163" t="s">
        <v>22</v>
      </c>
    </row>
    <row r="23" spans="1:15" ht="21" customHeight="1">
      <c r="A23" s="142"/>
      <c r="B23" s="40"/>
      <c r="C23" s="40"/>
      <c r="D23" s="40" t="s">
        <v>48</v>
      </c>
      <c r="E23" s="40"/>
      <c r="F23" s="49"/>
      <c r="G23" s="56">
        <f t="shared" si="1"/>
        <v>273</v>
      </c>
      <c r="H23" s="66">
        <f>K23+N23</f>
        <v>254</v>
      </c>
      <c r="I23" s="66">
        <f>L23+O23</f>
        <v>19</v>
      </c>
      <c r="J23" s="66">
        <f t="shared" si="4"/>
        <v>154</v>
      </c>
      <c r="K23" s="66">
        <v>146</v>
      </c>
      <c r="L23" s="66">
        <v>8</v>
      </c>
      <c r="M23" s="66">
        <f t="shared" si="5"/>
        <v>119</v>
      </c>
      <c r="N23" s="66">
        <v>108</v>
      </c>
      <c r="O23" s="74">
        <v>11</v>
      </c>
    </row>
    <row r="24" spans="1:15" ht="21" customHeight="1">
      <c r="A24" s="142"/>
      <c r="B24" s="40"/>
      <c r="C24" s="40"/>
      <c r="D24" s="86" t="s">
        <v>118</v>
      </c>
      <c r="E24" s="86"/>
      <c r="F24" s="90"/>
      <c r="G24" s="56">
        <f t="shared" si="1"/>
        <v>111</v>
      </c>
      <c r="H24" s="66">
        <f>K24+N24</f>
        <v>111</v>
      </c>
      <c r="I24" s="157" t="s">
        <v>22</v>
      </c>
      <c r="J24" s="66">
        <f t="shared" si="4"/>
        <v>94</v>
      </c>
      <c r="K24" s="66">
        <v>94</v>
      </c>
      <c r="L24" s="157" t="s">
        <v>22</v>
      </c>
      <c r="M24" s="66">
        <f t="shared" si="5"/>
        <v>17</v>
      </c>
      <c r="N24" s="66">
        <v>17</v>
      </c>
      <c r="O24" s="74" t="s">
        <v>22</v>
      </c>
    </row>
    <row r="25" spans="1:15" ht="21" customHeight="1">
      <c r="A25" s="142"/>
      <c r="B25" s="40"/>
      <c r="C25" s="40" t="s">
        <v>3</v>
      </c>
      <c r="D25" s="40"/>
      <c r="E25" s="40"/>
      <c r="F25" s="49"/>
      <c r="G25" s="66">
        <f t="shared" ref="G25:O25" si="6">SUM(G26:G39)</f>
        <v>464</v>
      </c>
      <c r="H25" s="66">
        <f t="shared" si="6"/>
        <v>463</v>
      </c>
      <c r="I25" s="66">
        <f t="shared" si="6"/>
        <v>1</v>
      </c>
      <c r="J25" s="66">
        <f t="shared" si="6"/>
        <v>381</v>
      </c>
      <c r="K25" s="66">
        <f t="shared" si="6"/>
        <v>381</v>
      </c>
      <c r="L25" s="66">
        <f t="shared" si="6"/>
        <v>0</v>
      </c>
      <c r="M25" s="66">
        <f t="shared" si="6"/>
        <v>84</v>
      </c>
      <c r="N25" s="66">
        <f t="shared" si="6"/>
        <v>83</v>
      </c>
      <c r="O25" s="66">
        <f t="shared" si="6"/>
        <v>1</v>
      </c>
    </row>
    <row r="26" spans="1:15" ht="21" customHeight="1">
      <c r="A26" s="142"/>
      <c r="B26" s="40"/>
      <c r="C26" s="40"/>
      <c r="D26" s="40" t="s">
        <v>55</v>
      </c>
      <c r="E26" s="40"/>
      <c r="F26" s="49"/>
      <c r="G26" s="56">
        <f t="shared" ref="G26:G39" si="7">SUM(H26:I26)</f>
        <v>24</v>
      </c>
      <c r="H26" s="66">
        <f>K26</f>
        <v>24</v>
      </c>
      <c r="I26" s="157" t="s">
        <v>22</v>
      </c>
      <c r="J26" s="66">
        <f t="shared" ref="J26:J39" si="8">SUM(K26:L26)</f>
        <v>24</v>
      </c>
      <c r="K26" s="66">
        <v>24</v>
      </c>
      <c r="L26" s="157" t="s">
        <v>22</v>
      </c>
      <c r="M26" s="66">
        <f t="shared" ref="M26:M39" si="9">SUM(N26:O26)</f>
        <v>1</v>
      </c>
      <c r="N26" s="66">
        <v>1</v>
      </c>
      <c r="O26" s="163" t="s">
        <v>22</v>
      </c>
    </row>
    <row r="27" spans="1:15" ht="21" customHeight="1">
      <c r="A27" s="142"/>
      <c r="B27" s="40"/>
      <c r="C27" s="40"/>
      <c r="D27" s="40" t="s">
        <v>166</v>
      </c>
      <c r="E27" s="40"/>
      <c r="F27" s="49"/>
      <c r="G27" s="56">
        <f t="shared" si="7"/>
        <v>34</v>
      </c>
      <c r="H27" s="66">
        <f>K27</f>
        <v>34</v>
      </c>
      <c r="I27" s="157" t="s">
        <v>22</v>
      </c>
      <c r="J27" s="66">
        <f t="shared" si="8"/>
        <v>34</v>
      </c>
      <c r="K27" s="66">
        <v>34</v>
      </c>
      <c r="L27" s="157" t="s">
        <v>22</v>
      </c>
      <c r="M27" s="66">
        <f t="shared" si="9"/>
        <v>0</v>
      </c>
      <c r="N27" s="157" t="s">
        <v>22</v>
      </c>
      <c r="O27" s="157" t="s">
        <v>22</v>
      </c>
    </row>
    <row r="28" spans="1:15" ht="21" customHeight="1">
      <c r="A28" s="142"/>
      <c r="B28" s="40"/>
      <c r="C28" s="40"/>
      <c r="D28" s="40" t="s">
        <v>57</v>
      </c>
      <c r="E28" s="40"/>
      <c r="F28" s="49"/>
      <c r="G28" s="56">
        <f t="shared" si="7"/>
        <v>279</v>
      </c>
      <c r="H28" s="66">
        <f>K28+N28</f>
        <v>278</v>
      </c>
      <c r="I28" s="66">
        <f>O28</f>
        <v>1</v>
      </c>
      <c r="J28" s="66">
        <f t="shared" si="8"/>
        <v>202</v>
      </c>
      <c r="K28" s="66">
        <v>202</v>
      </c>
      <c r="L28" s="157" t="s">
        <v>22</v>
      </c>
      <c r="M28" s="66">
        <f t="shared" si="9"/>
        <v>77</v>
      </c>
      <c r="N28" s="66">
        <v>76</v>
      </c>
      <c r="O28" s="74">
        <v>1</v>
      </c>
    </row>
    <row r="29" spans="1:15" ht="21" customHeight="1">
      <c r="A29" s="142"/>
      <c r="B29" s="40"/>
      <c r="C29" s="40"/>
      <c r="D29" s="40" t="s">
        <v>168</v>
      </c>
      <c r="E29" s="40"/>
      <c r="F29" s="49"/>
      <c r="G29" s="56">
        <f t="shared" si="7"/>
        <v>18</v>
      </c>
      <c r="H29" s="66">
        <f>K29+N29</f>
        <v>18</v>
      </c>
      <c r="I29" s="157" t="s">
        <v>22</v>
      </c>
      <c r="J29" s="66">
        <f t="shared" si="8"/>
        <v>17</v>
      </c>
      <c r="K29" s="62">
        <v>17</v>
      </c>
      <c r="L29" s="157" t="s">
        <v>22</v>
      </c>
      <c r="M29" s="66">
        <f t="shared" si="9"/>
        <v>1</v>
      </c>
      <c r="N29" s="66">
        <v>1</v>
      </c>
      <c r="O29" s="163" t="s">
        <v>22</v>
      </c>
    </row>
    <row r="30" spans="1:15" ht="21" customHeight="1">
      <c r="A30" s="142"/>
      <c r="B30" s="40"/>
      <c r="C30" s="40"/>
      <c r="D30" s="40" t="s">
        <v>169</v>
      </c>
      <c r="E30" s="40"/>
      <c r="F30" s="49"/>
      <c r="G30" s="56">
        <f t="shared" si="7"/>
        <v>6</v>
      </c>
      <c r="H30" s="66">
        <f>K30+N30</f>
        <v>6</v>
      </c>
      <c r="I30" s="157" t="s">
        <v>22</v>
      </c>
      <c r="J30" s="66">
        <f t="shared" si="8"/>
        <v>5</v>
      </c>
      <c r="K30" s="157">
        <v>5</v>
      </c>
      <c r="L30" s="157" t="s">
        <v>22</v>
      </c>
      <c r="M30" s="66">
        <f t="shared" si="9"/>
        <v>1</v>
      </c>
      <c r="N30" s="66">
        <v>1</v>
      </c>
      <c r="O30" s="163" t="s">
        <v>22</v>
      </c>
    </row>
    <row r="31" spans="1:15" ht="21" customHeight="1">
      <c r="A31" s="142"/>
      <c r="B31" s="40"/>
      <c r="C31" s="40"/>
      <c r="D31" s="40" t="s">
        <v>165</v>
      </c>
      <c r="E31" s="40"/>
      <c r="F31" s="49"/>
      <c r="G31" s="56">
        <f t="shared" si="7"/>
        <v>4</v>
      </c>
      <c r="H31" s="66">
        <f>K31+N31</f>
        <v>4</v>
      </c>
      <c r="I31" s="157" t="s">
        <v>22</v>
      </c>
      <c r="J31" s="66">
        <f t="shared" si="8"/>
        <v>3</v>
      </c>
      <c r="K31" s="66">
        <v>3</v>
      </c>
      <c r="L31" s="157" t="s">
        <v>22</v>
      </c>
      <c r="M31" s="66">
        <f t="shared" si="9"/>
        <v>1</v>
      </c>
      <c r="N31" s="66">
        <v>1</v>
      </c>
      <c r="O31" s="163" t="s">
        <v>22</v>
      </c>
    </row>
    <row r="32" spans="1:15" ht="21" customHeight="1">
      <c r="A32" s="142"/>
      <c r="B32" s="40"/>
      <c r="C32" s="40"/>
      <c r="D32" s="40" t="s">
        <v>170</v>
      </c>
      <c r="E32" s="40"/>
      <c r="F32" s="49"/>
      <c r="G32" s="56">
        <f t="shared" si="7"/>
        <v>5</v>
      </c>
      <c r="H32" s="66">
        <f>K32</f>
        <v>5</v>
      </c>
      <c r="I32" s="157" t="s">
        <v>22</v>
      </c>
      <c r="J32" s="66">
        <f t="shared" si="8"/>
        <v>5</v>
      </c>
      <c r="K32" s="66">
        <v>5</v>
      </c>
      <c r="L32" s="157" t="s">
        <v>22</v>
      </c>
      <c r="M32" s="66">
        <f t="shared" si="9"/>
        <v>0</v>
      </c>
      <c r="N32" s="157" t="s">
        <v>22</v>
      </c>
      <c r="O32" s="163" t="s">
        <v>22</v>
      </c>
    </row>
    <row r="33" spans="1:15" ht="21" customHeight="1">
      <c r="A33" s="142"/>
      <c r="B33" s="40"/>
      <c r="C33" s="40"/>
      <c r="D33" s="40" t="s">
        <v>175</v>
      </c>
      <c r="E33" s="40"/>
      <c r="F33" s="49"/>
      <c r="G33" s="56">
        <f t="shared" si="7"/>
        <v>2</v>
      </c>
      <c r="H33" s="66">
        <f>K33</f>
        <v>2</v>
      </c>
      <c r="I33" s="157" t="s">
        <v>22</v>
      </c>
      <c r="J33" s="66">
        <f t="shared" si="8"/>
        <v>2</v>
      </c>
      <c r="K33" s="66">
        <v>2</v>
      </c>
      <c r="L33" s="157" t="s">
        <v>22</v>
      </c>
      <c r="M33" s="66">
        <f t="shared" si="9"/>
        <v>0</v>
      </c>
      <c r="N33" s="157" t="s">
        <v>22</v>
      </c>
      <c r="O33" s="163" t="s">
        <v>22</v>
      </c>
    </row>
    <row r="34" spans="1:15" ht="21" customHeight="1">
      <c r="A34" s="142"/>
      <c r="B34" s="40"/>
      <c r="C34" s="40"/>
      <c r="D34" s="40" t="s">
        <v>172</v>
      </c>
      <c r="E34" s="40"/>
      <c r="F34" s="49"/>
      <c r="G34" s="56">
        <f t="shared" si="7"/>
        <v>0</v>
      </c>
      <c r="H34" s="157" t="s">
        <v>22</v>
      </c>
      <c r="I34" s="157" t="s">
        <v>22</v>
      </c>
      <c r="J34" s="66">
        <f t="shared" si="8"/>
        <v>0</v>
      </c>
      <c r="K34" s="157" t="s">
        <v>22</v>
      </c>
      <c r="L34" s="157" t="s">
        <v>22</v>
      </c>
      <c r="M34" s="66">
        <f t="shared" si="9"/>
        <v>0</v>
      </c>
      <c r="N34" s="157" t="s">
        <v>22</v>
      </c>
      <c r="O34" s="163" t="s">
        <v>22</v>
      </c>
    </row>
    <row r="35" spans="1:15" ht="21" customHeight="1">
      <c r="A35" s="142"/>
      <c r="B35" s="40"/>
      <c r="C35" s="40"/>
      <c r="D35" s="40" t="s">
        <v>7</v>
      </c>
      <c r="E35" s="40"/>
      <c r="F35" s="49"/>
      <c r="G35" s="56">
        <f t="shared" si="7"/>
        <v>10</v>
      </c>
      <c r="H35" s="66">
        <f>K35+N35</f>
        <v>10</v>
      </c>
      <c r="I35" s="157" t="s">
        <v>22</v>
      </c>
      <c r="J35" s="66">
        <f t="shared" si="8"/>
        <v>9</v>
      </c>
      <c r="K35" s="66">
        <v>9</v>
      </c>
      <c r="L35" s="157" t="s">
        <v>22</v>
      </c>
      <c r="M35" s="66">
        <f t="shared" si="9"/>
        <v>1</v>
      </c>
      <c r="N35" s="66">
        <v>1</v>
      </c>
      <c r="O35" s="157" t="s">
        <v>22</v>
      </c>
    </row>
    <row r="36" spans="1:15" ht="21" customHeight="1">
      <c r="A36" s="142"/>
      <c r="B36" s="40"/>
      <c r="C36" s="40"/>
      <c r="D36" s="40" t="s">
        <v>65</v>
      </c>
      <c r="E36" s="40"/>
      <c r="F36" s="49"/>
      <c r="G36" s="56">
        <f t="shared" si="7"/>
        <v>5</v>
      </c>
      <c r="H36" s="66">
        <f>K36</f>
        <v>5</v>
      </c>
      <c r="I36" s="157" t="s">
        <v>22</v>
      </c>
      <c r="J36" s="66">
        <f t="shared" si="8"/>
        <v>5</v>
      </c>
      <c r="K36" s="66">
        <v>5</v>
      </c>
      <c r="L36" s="157" t="s">
        <v>22</v>
      </c>
      <c r="M36" s="66">
        <f t="shared" si="9"/>
        <v>0</v>
      </c>
      <c r="N36" s="157" t="s">
        <v>22</v>
      </c>
      <c r="O36" s="157" t="s">
        <v>22</v>
      </c>
    </row>
    <row r="37" spans="1:15" ht="21" customHeight="1">
      <c r="A37" s="142"/>
      <c r="B37" s="40"/>
      <c r="C37" s="40"/>
      <c r="D37" s="40" t="s">
        <v>66</v>
      </c>
      <c r="E37" s="40"/>
      <c r="F37" s="49"/>
      <c r="G37" s="56">
        <f t="shared" si="7"/>
        <v>14</v>
      </c>
      <c r="H37" s="66">
        <f>K37+N37</f>
        <v>14</v>
      </c>
      <c r="I37" s="157" t="s">
        <v>22</v>
      </c>
      <c r="J37" s="66">
        <f t="shared" si="8"/>
        <v>13</v>
      </c>
      <c r="K37" s="74">
        <v>13</v>
      </c>
      <c r="L37" s="163" t="s">
        <v>22</v>
      </c>
      <c r="M37" s="66">
        <f t="shared" si="9"/>
        <v>1</v>
      </c>
      <c r="N37" s="74">
        <v>1</v>
      </c>
      <c r="O37" s="163" t="s">
        <v>22</v>
      </c>
    </row>
    <row r="38" spans="1:15" ht="21" customHeight="1">
      <c r="A38" s="142"/>
      <c r="B38" s="40"/>
      <c r="C38" s="40"/>
      <c r="D38" s="40" t="s">
        <v>2</v>
      </c>
      <c r="E38" s="40"/>
      <c r="F38" s="49"/>
      <c r="G38" s="56">
        <f t="shared" si="7"/>
        <v>11</v>
      </c>
      <c r="H38" s="66">
        <f>K38</f>
        <v>11</v>
      </c>
      <c r="I38" s="157" t="s">
        <v>22</v>
      </c>
      <c r="J38" s="66">
        <f t="shared" si="8"/>
        <v>11</v>
      </c>
      <c r="K38" s="74">
        <v>11</v>
      </c>
      <c r="L38" s="163" t="s">
        <v>22</v>
      </c>
      <c r="M38" s="66">
        <f t="shared" si="9"/>
        <v>0</v>
      </c>
      <c r="N38" s="163" t="s">
        <v>22</v>
      </c>
      <c r="O38" s="163" t="s">
        <v>22</v>
      </c>
    </row>
    <row r="39" spans="1:15" ht="21" customHeight="1">
      <c r="A39" s="141"/>
      <c r="B39" s="42"/>
      <c r="C39" s="42"/>
      <c r="D39" s="144" t="s">
        <v>56</v>
      </c>
      <c r="E39" s="144"/>
      <c r="F39" s="150"/>
      <c r="G39" s="56">
        <f t="shared" si="7"/>
        <v>52</v>
      </c>
      <c r="H39" s="66">
        <f>K39+N39</f>
        <v>52</v>
      </c>
      <c r="I39" s="157" t="s">
        <v>22</v>
      </c>
      <c r="J39" s="66">
        <f t="shared" si="8"/>
        <v>51</v>
      </c>
      <c r="K39" s="66">
        <v>51</v>
      </c>
      <c r="L39" s="157" t="s">
        <v>22</v>
      </c>
      <c r="M39" s="66">
        <f t="shared" si="9"/>
        <v>1</v>
      </c>
      <c r="N39" s="66">
        <v>1</v>
      </c>
      <c r="O39" s="157" t="s">
        <v>22</v>
      </c>
    </row>
    <row r="40" spans="1:15" ht="14.25">
      <c r="A40" s="39"/>
      <c r="B40" s="39"/>
      <c r="C40" s="39"/>
      <c r="D40" s="39"/>
      <c r="E40" s="39"/>
      <c r="F40" s="39"/>
      <c r="G40" s="59"/>
      <c r="H40" s="39"/>
      <c r="I40" s="39"/>
      <c r="J40" s="39"/>
      <c r="K40" s="39"/>
      <c r="L40" s="39"/>
      <c r="M40" s="39"/>
      <c r="N40" s="39"/>
      <c r="O40" s="39"/>
    </row>
    <row r="41" spans="1:15" ht="14.25"/>
  </sheetData>
  <mergeCells count="36">
    <mergeCell ref="N1:O1"/>
    <mergeCell ref="G6:I6"/>
    <mergeCell ref="J6:L6"/>
    <mergeCell ref="M6:O6"/>
    <mergeCell ref="A10:F10"/>
    <mergeCell ref="B12:F12"/>
    <mergeCell ref="C13:F13"/>
    <mergeCell ref="C14:F14"/>
    <mergeCell ref="B16:F16"/>
    <mergeCell ref="C17:F17"/>
    <mergeCell ref="D18:F18"/>
    <mergeCell ref="D19:F19"/>
    <mergeCell ref="D20:F20"/>
    <mergeCell ref="D21:F21"/>
    <mergeCell ref="D22:F22"/>
    <mergeCell ref="D23:F23"/>
    <mergeCell ref="D24:F24"/>
    <mergeCell ref="C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A6:F8"/>
    <mergeCell ref="G7:G8"/>
    <mergeCell ref="J7:J8"/>
    <mergeCell ref="M7:M8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0"/>
  <sheetViews>
    <sheetView view="pageBreakPreview" zoomScaleSheetLayoutView="100" workbookViewId="0">
      <selection activeCell="Q9" sqref="Q9"/>
    </sheetView>
  </sheetViews>
  <sheetFormatPr defaultRowHeight="13.5"/>
  <cols>
    <col min="1" max="5" width="1.625" customWidth="1"/>
    <col min="6" max="6" width="11.25" customWidth="1"/>
    <col min="7" max="7" width="7.625" customWidth="1"/>
    <col min="8" max="8" width="7.875" customWidth="1"/>
    <col min="9" max="9" width="8" customWidth="1"/>
    <col min="10" max="10" width="6.625" customWidth="1"/>
    <col min="11" max="12" width="7.875" customWidth="1"/>
    <col min="13" max="13" width="6.625" customWidth="1"/>
    <col min="14" max="15" width="7.875" customWidth="1"/>
  </cols>
  <sheetData>
    <row r="1" spans="1:16" ht="14.25">
      <c r="N1" s="170"/>
      <c r="O1" s="171" t="s">
        <v>196</v>
      </c>
    </row>
    <row r="3" spans="1:16" ht="14.25">
      <c r="A3" s="79" t="s">
        <v>193</v>
      </c>
      <c r="B3" s="143"/>
      <c r="C3" s="143"/>
      <c r="D3" s="143"/>
      <c r="E3" s="143"/>
      <c r="F3" s="143"/>
    </row>
    <row r="4" spans="1:16" ht="14.25">
      <c r="A4" s="79"/>
      <c r="B4" s="143"/>
      <c r="C4" s="143"/>
      <c r="D4" s="143"/>
      <c r="E4" s="143"/>
      <c r="F4" s="143"/>
      <c r="L4" s="161"/>
      <c r="M4" s="161"/>
      <c r="N4" s="161"/>
      <c r="O4" s="167" t="s">
        <v>161</v>
      </c>
    </row>
    <row r="5" spans="1:16" ht="7.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166"/>
      <c r="O5" s="166"/>
      <c r="P5" s="168"/>
    </row>
    <row r="6" spans="1:16" ht="13.5" customHeight="1">
      <c r="A6" s="137" t="s">
        <v>167</v>
      </c>
      <c r="B6" s="137"/>
      <c r="C6" s="137"/>
      <c r="D6" s="137"/>
      <c r="E6" s="137"/>
      <c r="F6" s="145"/>
      <c r="G6" s="93" t="s">
        <v>1</v>
      </c>
      <c r="H6" s="104"/>
      <c r="I6" s="124"/>
      <c r="J6" s="158" t="s">
        <v>68</v>
      </c>
      <c r="K6" s="160"/>
      <c r="L6" s="162"/>
      <c r="M6" s="164" t="s">
        <v>93</v>
      </c>
      <c r="N6" s="164"/>
      <c r="O6" s="158"/>
    </row>
    <row r="7" spans="1:16" ht="13.5" customHeight="1">
      <c r="A7" s="138"/>
      <c r="B7" s="138"/>
      <c r="C7" s="138"/>
      <c r="D7" s="138"/>
      <c r="E7" s="138"/>
      <c r="F7" s="146"/>
      <c r="G7" s="151" t="s">
        <v>1</v>
      </c>
      <c r="H7" s="154" t="s">
        <v>107</v>
      </c>
      <c r="I7" s="154" t="s">
        <v>107</v>
      </c>
      <c r="J7" s="151" t="s">
        <v>1</v>
      </c>
      <c r="K7" s="154" t="s">
        <v>107</v>
      </c>
      <c r="L7" s="154" t="s">
        <v>107</v>
      </c>
      <c r="M7" s="151" t="s">
        <v>1</v>
      </c>
      <c r="N7" s="154" t="s">
        <v>107</v>
      </c>
      <c r="O7" s="154" t="s">
        <v>107</v>
      </c>
    </row>
    <row r="8" spans="1:16" ht="13.5" customHeight="1">
      <c r="A8" s="139"/>
      <c r="B8" s="139"/>
      <c r="C8" s="139"/>
      <c r="D8" s="139"/>
      <c r="E8" s="139"/>
      <c r="F8" s="147"/>
      <c r="G8" s="152"/>
      <c r="H8" s="155" t="s">
        <v>109</v>
      </c>
      <c r="I8" s="155" t="s">
        <v>96</v>
      </c>
      <c r="J8" s="152"/>
      <c r="K8" s="155" t="s">
        <v>109</v>
      </c>
      <c r="L8" s="155" t="s">
        <v>96</v>
      </c>
      <c r="M8" s="152"/>
      <c r="N8" s="155" t="s">
        <v>109</v>
      </c>
      <c r="O8" s="155" t="s">
        <v>96</v>
      </c>
    </row>
    <row r="9" spans="1:16" ht="7.5" customHeight="1">
      <c r="A9" s="140"/>
      <c r="B9" s="140"/>
      <c r="C9" s="140"/>
      <c r="D9" s="140"/>
      <c r="E9" s="140"/>
      <c r="F9" s="148"/>
      <c r="G9" s="153"/>
      <c r="H9" s="156"/>
      <c r="I9" s="156"/>
      <c r="J9" s="159"/>
      <c r="K9" s="156"/>
      <c r="L9" s="156"/>
      <c r="M9" s="159"/>
      <c r="N9" s="156"/>
      <c r="O9" s="156"/>
    </row>
    <row r="10" spans="1:16" ht="33" customHeight="1">
      <c r="A10" s="41" t="s">
        <v>137</v>
      </c>
      <c r="B10" s="41"/>
      <c r="C10" s="41"/>
      <c r="D10" s="41"/>
      <c r="E10" s="41"/>
      <c r="F10" s="149"/>
      <c r="G10" s="56">
        <f>H10+I10</f>
        <v>10359</v>
      </c>
      <c r="H10" s="66">
        <f>K10+N10</f>
        <v>9653</v>
      </c>
      <c r="I10" s="66">
        <f>I12+I16</f>
        <v>706</v>
      </c>
      <c r="J10" s="66">
        <f>K10+L10</f>
        <v>6008</v>
      </c>
      <c r="K10" s="66">
        <f>K12+K16</f>
        <v>5629</v>
      </c>
      <c r="L10" s="66">
        <f>L12+L16</f>
        <v>379</v>
      </c>
      <c r="M10" s="66">
        <f>N10+O10</f>
        <v>4351</v>
      </c>
      <c r="N10" s="66">
        <f>N12+N16</f>
        <v>4024</v>
      </c>
      <c r="O10" s="66">
        <f>O12+O16</f>
        <v>327</v>
      </c>
    </row>
    <row r="11" spans="1:16">
      <c r="A11" s="142"/>
      <c r="B11" s="142"/>
      <c r="C11" s="142"/>
      <c r="D11" s="142"/>
      <c r="E11" s="142"/>
      <c r="F11" s="142"/>
      <c r="G11" s="56"/>
      <c r="H11" s="74"/>
      <c r="I11" s="74"/>
      <c r="J11" s="74"/>
      <c r="K11" s="74"/>
      <c r="L11" s="74"/>
      <c r="M11" s="74"/>
      <c r="N11" s="74"/>
      <c r="O11" s="74"/>
    </row>
    <row r="12" spans="1:16" ht="18" customHeight="1">
      <c r="A12" s="142"/>
      <c r="B12" s="40" t="s">
        <v>139</v>
      </c>
      <c r="C12" s="40"/>
      <c r="D12" s="40"/>
      <c r="E12" s="40"/>
      <c r="F12" s="49"/>
      <c r="G12" s="56">
        <f>SUM(H12:I12)</f>
        <v>7266</v>
      </c>
      <c r="H12" s="66">
        <f t="shared" ref="H12:O12" si="0">SUM(H13:H14)</f>
        <v>6863</v>
      </c>
      <c r="I12" s="66">
        <f t="shared" si="0"/>
        <v>403</v>
      </c>
      <c r="J12" s="66">
        <f t="shared" si="0"/>
        <v>4006</v>
      </c>
      <c r="K12" s="66">
        <f t="shared" si="0"/>
        <v>3792</v>
      </c>
      <c r="L12" s="66">
        <f t="shared" si="0"/>
        <v>214</v>
      </c>
      <c r="M12" s="66">
        <f t="shared" si="0"/>
        <v>3260</v>
      </c>
      <c r="N12" s="66">
        <f t="shared" si="0"/>
        <v>3071</v>
      </c>
      <c r="O12" s="66">
        <f t="shared" si="0"/>
        <v>189</v>
      </c>
    </row>
    <row r="13" spans="1:16" ht="18" customHeight="1">
      <c r="A13" s="142"/>
      <c r="B13" s="40"/>
      <c r="C13" s="40" t="s">
        <v>113</v>
      </c>
      <c r="D13" s="40"/>
      <c r="E13" s="40"/>
      <c r="F13" s="49"/>
      <c r="G13" s="56">
        <f>SUM(H13:I13)</f>
        <v>1190</v>
      </c>
      <c r="H13" s="66">
        <f>K13+N13</f>
        <v>1190</v>
      </c>
      <c r="I13" s="157" t="s">
        <v>22</v>
      </c>
      <c r="J13" s="66">
        <f>SUM(K13:L13)</f>
        <v>666</v>
      </c>
      <c r="K13" s="66">
        <v>666</v>
      </c>
      <c r="L13" s="157" t="s">
        <v>22</v>
      </c>
      <c r="M13" s="66">
        <f>SUM(N13:O13)</f>
        <v>524</v>
      </c>
      <c r="N13" s="66">
        <v>524</v>
      </c>
      <c r="O13" s="163" t="s">
        <v>22</v>
      </c>
    </row>
    <row r="14" spans="1:16" ht="18" customHeight="1">
      <c r="A14" s="142"/>
      <c r="B14" s="40"/>
      <c r="C14" s="40" t="s">
        <v>114</v>
      </c>
      <c r="D14" s="40"/>
      <c r="E14" s="40"/>
      <c r="F14" s="49"/>
      <c r="G14" s="56">
        <f>SUM(H14:I14)</f>
        <v>6076</v>
      </c>
      <c r="H14" s="66">
        <f>K14+N14</f>
        <v>5673</v>
      </c>
      <c r="I14" s="66">
        <f>L14+O14</f>
        <v>403</v>
      </c>
      <c r="J14" s="66">
        <f>SUM(K14:L14)</f>
        <v>3340</v>
      </c>
      <c r="K14" s="66">
        <v>3126</v>
      </c>
      <c r="L14" s="66">
        <v>214</v>
      </c>
      <c r="M14" s="66">
        <f>SUM(N14:O14)</f>
        <v>2736</v>
      </c>
      <c r="N14" s="66">
        <v>2547</v>
      </c>
      <c r="O14" s="74">
        <v>189</v>
      </c>
    </row>
    <row r="15" spans="1:16">
      <c r="A15" s="142"/>
      <c r="B15" s="40"/>
      <c r="C15" s="40"/>
      <c r="D15" s="40"/>
      <c r="E15" s="40"/>
      <c r="F15" s="40"/>
      <c r="G15" s="56"/>
      <c r="H15" s="66"/>
      <c r="I15" s="66"/>
      <c r="J15" s="66"/>
      <c r="K15" s="66"/>
      <c r="L15" s="66"/>
      <c r="M15" s="66"/>
      <c r="N15" s="66"/>
      <c r="O15" s="74"/>
    </row>
    <row r="16" spans="1:16" ht="21" customHeight="1">
      <c r="A16" s="142"/>
      <c r="B16" s="169" t="s">
        <v>140</v>
      </c>
      <c r="C16" s="169"/>
      <c r="D16" s="169"/>
      <c r="E16" s="169"/>
      <c r="F16" s="150"/>
      <c r="G16" s="56">
        <f t="shared" ref="G16:G24" si="1">SUM(H16:I16)</f>
        <v>3093</v>
      </c>
      <c r="H16" s="66">
        <f t="shared" ref="H16:O16" si="2">H17+H25</f>
        <v>2790</v>
      </c>
      <c r="I16" s="66">
        <f t="shared" si="2"/>
        <v>303</v>
      </c>
      <c r="J16" s="66">
        <f t="shared" si="2"/>
        <v>2002</v>
      </c>
      <c r="K16" s="66">
        <f t="shared" si="2"/>
        <v>1837</v>
      </c>
      <c r="L16" s="66">
        <f t="shared" si="2"/>
        <v>165</v>
      </c>
      <c r="M16" s="66">
        <f t="shared" si="2"/>
        <v>1091</v>
      </c>
      <c r="N16" s="66">
        <f t="shared" si="2"/>
        <v>953</v>
      </c>
      <c r="O16" s="66">
        <f t="shared" si="2"/>
        <v>138</v>
      </c>
    </row>
    <row r="17" spans="1:15" ht="21" customHeight="1">
      <c r="A17" s="142"/>
      <c r="B17" s="40"/>
      <c r="C17" s="40" t="s">
        <v>116</v>
      </c>
      <c r="D17" s="40"/>
      <c r="E17" s="40"/>
      <c r="F17" s="49"/>
      <c r="G17" s="56">
        <f t="shared" si="1"/>
        <v>2505</v>
      </c>
      <c r="H17" s="66">
        <f t="shared" ref="H17:O17" si="3">SUM(H18:H24)</f>
        <v>2245</v>
      </c>
      <c r="I17" s="66">
        <f t="shared" si="3"/>
        <v>260</v>
      </c>
      <c r="J17" s="66">
        <f t="shared" si="3"/>
        <v>1550</v>
      </c>
      <c r="K17" s="66">
        <f t="shared" si="3"/>
        <v>1406</v>
      </c>
      <c r="L17" s="66">
        <f t="shared" si="3"/>
        <v>144</v>
      </c>
      <c r="M17" s="66">
        <f t="shared" si="3"/>
        <v>955</v>
      </c>
      <c r="N17" s="66">
        <f t="shared" si="3"/>
        <v>839</v>
      </c>
      <c r="O17" s="66">
        <f t="shared" si="3"/>
        <v>116</v>
      </c>
    </row>
    <row r="18" spans="1:15" ht="21" customHeight="1">
      <c r="A18" s="142"/>
      <c r="B18" s="40"/>
      <c r="C18" s="40"/>
      <c r="D18" s="40" t="s">
        <v>82</v>
      </c>
      <c r="E18" s="40"/>
      <c r="F18" s="49"/>
      <c r="G18" s="56">
        <f t="shared" si="1"/>
        <v>29</v>
      </c>
      <c r="H18" s="66">
        <f>K18+N18</f>
        <v>12</v>
      </c>
      <c r="I18" s="66">
        <f>L18+O18</f>
        <v>17</v>
      </c>
      <c r="J18" s="66">
        <f t="shared" ref="J18:J24" si="4">SUM(K18:L18)</f>
        <v>16</v>
      </c>
      <c r="K18" s="66">
        <v>9</v>
      </c>
      <c r="L18" s="66">
        <v>7</v>
      </c>
      <c r="M18" s="66">
        <f t="shared" ref="M18:M24" si="5">SUM(N18:O18)</f>
        <v>13</v>
      </c>
      <c r="N18" s="66">
        <v>3</v>
      </c>
      <c r="O18" s="74">
        <v>10</v>
      </c>
    </row>
    <row r="19" spans="1:15" ht="21" customHeight="1">
      <c r="A19" s="142"/>
      <c r="B19" s="40"/>
      <c r="C19" s="40"/>
      <c r="D19" s="40" t="s">
        <v>20</v>
      </c>
      <c r="E19" s="40"/>
      <c r="F19" s="49"/>
      <c r="G19" s="56">
        <f t="shared" si="1"/>
        <v>1996</v>
      </c>
      <c r="H19" s="66">
        <f>K19+N19</f>
        <v>1806</v>
      </c>
      <c r="I19" s="66">
        <f>L19+O19</f>
        <v>190</v>
      </c>
      <c r="J19" s="66">
        <f t="shared" si="4"/>
        <v>1216</v>
      </c>
      <c r="K19" s="66">
        <v>1112</v>
      </c>
      <c r="L19" s="66">
        <v>104</v>
      </c>
      <c r="M19" s="66">
        <f t="shared" si="5"/>
        <v>780</v>
      </c>
      <c r="N19" s="66">
        <v>694</v>
      </c>
      <c r="O19" s="74">
        <v>86</v>
      </c>
    </row>
    <row r="20" spans="1:15" ht="21" customHeight="1">
      <c r="A20" s="142"/>
      <c r="B20" s="40"/>
      <c r="C20" s="40"/>
      <c r="D20" s="40" t="s">
        <v>35</v>
      </c>
      <c r="E20" s="40"/>
      <c r="F20" s="49"/>
      <c r="G20" s="56">
        <f t="shared" si="1"/>
        <v>19</v>
      </c>
      <c r="H20" s="66">
        <f>K20+N20</f>
        <v>17</v>
      </c>
      <c r="I20" s="66">
        <f>L20</f>
        <v>2</v>
      </c>
      <c r="J20" s="66">
        <f t="shared" si="4"/>
        <v>15</v>
      </c>
      <c r="K20" s="66">
        <v>13</v>
      </c>
      <c r="L20" s="66">
        <v>2</v>
      </c>
      <c r="M20" s="66">
        <f t="shared" si="5"/>
        <v>4</v>
      </c>
      <c r="N20" s="66">
        <v>4</v>
      </c>
      <c r="O20" s="163" t="s">
        <v>22</v>
      </c>
    </row>
    <row r="21" spans="1:15" ht="21" customHeight="1">
      <c r="A21" s="142"/>
      <c r="B21" s="40"/>
      <c r="C21" s="40"/>
      <c r="D21" s="40" t="s">
        <v>28</v>
      </c>
      <c r="E21" s="40"/>
      <c r="F21" s="49"/>
      <c r="G21" s="56">
        <f t="shared" si="1"/>
        <v>66</v>
      </c>
      <c r="H21" s="66">
        <f>K21+N21</f>
        <v>60</v>
      </c>
      <c r="I21" s="66">
        <f>L21+O21</f>
        <v>6</v>
      </c>
      <c r="J21" s="66">
        <f t="shared" si="4"/>
        <v>44</v>
      </c>
      <c r="K21" s="66">
        <v>40</v>
      </c>
      <c r="L21" s="66">
        <v>4</v>
      </c>
      <c r="M21" s="66">
        <f t="shared" si="5"/>
        <v>22</v>
      </c>
      <c r="N21" s="66">
        <v>20</v>
      </c>
      <c r="O21" s="74">
        <v>2</v>
      </c>
    </row>
    <row r="22" spans="1:15" ht="21" customHeight="1">
      <c r="A22" s="142"/>
      <c r="B22" s="40"/>
      <c r="C22" s="40"/>
      <c r="D22" s="40" t="s">
        <v>37</v>
      </c>
      <c r="E22" s="40"/>
      <c r="F22" s="49"/>
      <c r="G22" s="56">
        <f t="shared" si="1"/>
        <v>56</v>
      </c>
      <c r="H22" s="66">
        <f>K22+N22</f>
        <v>56</v>
      </c>
      <c r="I22" s="157" t="s">
        <v>22</v>
      </c>
      <c r="J22" s="66">
        <f t="shared" si="4"/>
        <v>44</v>
      </c>
      <c r="K22" s="66">
        <v>44</v>
      </c>
      <c r="L22" s="157" t="s">
        <v>22</v>
      </c>
      <c r="M22" s="66">
        <f t="shared" si="5"/>
        <v>12</v>
      </c>
      <c r="N22" s="66">
        <v>12</v>
      </c>
      <c r="O22" s="163" t="s">
        <v>22</v>
      </c>
    </row>
    <row r="23" spans="1:15" ht="21" customHeight="1">
      <c r="A23" s="142"/>
      <c r="B23" s="40"/>
      <c r="C23" s="40"/>
      <c r="D23" s="40" t="s">
        <v>48</v>
      </c>
      <c r="E23" s="40"/>
      <c r="F23" s="49"/>
      <c r="G23" s="56">
        <f t="shared" si="1"/>
        <v>285</v>
      </c>
      <c r="H23" s="66">
        <f>K23+N23</f>
        <v>253</v>
      </c>
      <c r="I23" s="66">
        <f>L23+O23</f>
        <v>32</v>
      </c>
      <c r="J23" s="66">
        <f t="shared" si="4"/>
        <v>168</v>
      </c>
      <c r="K23" s="66">
        <v>150</v>
      </c>
      <c r="L23" s="66">
        <v>18</v>
      </c>
      <c r="M23" s="66">
        <f t="shared" si="5"/>
        <v>117</v>
      </c>
      <c r="N23" s="66">
        <v>103</v>
      </c>
      <c r="O23" s="74">
        <v>14</v>
      </c>
    </row>
    <row r="24" spans="1:15" ht="21" customHeight="1">
      <c r="A24" s="142"/>
      <c r="B24" s="40"/>
      <c r="C24" s="40"/>
      <c r="D24" s="86" t="s">
        <v>118</v>
      </c>
      <c r="E24" s="86"/>
      <c r="F24" s="90"/>
      <c r="G24" s="56">
        <f t="shared" si="1"/>
        <v>54</v>
      </c>
      <c r="H24" s="66">
        <f>K24+N24</f>
        <v>41</v>
      </c>
      <c r="I24" s="66">
        <f>L24+O24</f>
        <v>13</v>
      </c>
      <c r="J24" s="66">
        <f t="shared" si="4"/>
        <v>47</v>
      </c>
      <c r="K24" s="66">
        <v>38</v>
      </c>
      <c r="L24" s="66">
        <v>9</v>
      </c>
      <c r="M24" s="66">
        <f t="shared" si="5"/>
        <v>7</v>
      </c>
      <c r="N24" s="66">
        <v>3</v>
      </c>
      <c r="O24" s="74">
        <v>4</v>
      </c>
    </row>
    <row r="25" spans="1:15" ht="21" customHeight="1">
      <c r="A25" s="142"/>
      <c r="B25" s="40"/>
      <c r="C25" s="40" t="s">
        <v>3</v>
      </c>
      <c r="D25" s="40"/>
      <c r="E25" s="40"/>
      <c r="F25" s="49"/>
      <c r="G25" s="66">
        <f t="shared" ref="G25:O25" si="6">SUM(G26:G39)</f>
        <v>588</v>
      </c>
      <c r="H25" s="66">
        <f t="shared" si="6"/>
        <v>545</v>
      </c>
      <c r="I25" s="66">
        <f t="shared" si="6"/>
        <v>43</v>
      </c>
      <c r="J25" s="66">
        <f t="shared" si="6"/>
        <v>452</v>
      </c>
      <c r="K25" s="66">
        <f t="shared" si="6"/>
        <v>431</v>
      </c>
      <c r="L25" s="66">
        <f t="shared" si="6"/>
        <v>21</v>
      </c>
      <c r="M25" s="66">
        <f t="shared" si="6"/>
        <v>136</v>
      </c>
      <c r="N25" s="66">
        <f t="shared" si="6"/>
        <v>114</v>
      </c>
      <c r="O25" s="66">
        <f t="shared" si="6"/>
        <v>22</v>
      </c>
    </row>
    <row r="26" spans="1:15" ht="21" customHeight="1">
      <c r="A26" s="142"/>
      <c r="B26" s="40"/>
      <c r="C26" s="40"/>
      <c r="D26" s="40" t="s">
        <v>55</v>
      </c>
      <c r="E26" s="40"/>
      <c r="F26" s="49"/>
      <c r="G26" s="56">
        <f t="shared" ref="G26:G39" si="7">SUM(H26:I26)</f>
        <v>12</v>
      </c>
      <c r="H26" s="66">
        <f>K26</f>
        <v>10</v>
      </c>
      <c r="I26" s="66">
        <f>L26</f>
        <v>2</v>
      </c>
      <c r="J26" s="66">
        <f t="shared" ref="J26:J39" si="8">SUM(K26:L26)</f>
        <v>12</v>
      </c>
      <c r="K26" s="66">
        <v>10</v>
      </c>
      <c r="L26" s="66">
        <v>2</v>
      </c>
      <c r="M26" s="66">
        <f t="shared" ref="M26:M39" si="9">SUM(N26:O26)</f>
        <v>0</v>
      </c>
      <c r="N26" s="157" t="s">
        <v>22</v>
      </c>
      <c r="O26" s="163" t="s">
        <v>22</v>
      </c>
    </row>
    <row r="27" spans="1:15" ht="21" customHeight="1">
      <c r="A27" s="142"/>
      <c r="B27" s="40"/>
      <c r="C27" s="40"/>
      <c r="D27" s="40" t="s">
        <v>166</v>
      </c>
      <c r="E27" s="40"/>
      <c r="F27" s="49"/>
      <c r="G27" s="56">
        <f t="shared" si="7"/>
        <v>7</v>
      </c>
      <c r="H27" s="66">
        <f>K27+N27</f>
        <v>2</v>
      </c>
      <c r="I27" s="66">
        <f>L27+O27</f>
        <v>5</v>
      </c>
      <c r="J27" s="66">
        <f t="shared" si="8"/>
        <v>5</v>
      </c>
      <c r="K27" s="66">
        <v>1</v>
      </c>
      <c r="L27" s="66">
        <v>4</v>
      </c>
      <c r="M27" s="66">
        <f t="shared" si="9"/>
        <v>2</v>
      </c>
      <c r="N27" s="66">
        <v>1</v>
      </c>
      <c r="O27" s="66">
        <v>1</v>
      </c>
    </row>
    <row r="28" spans="1:15" ht="21" customHeight="1">
      <c r="A28" s="142"/>
      <c r="B28" s="40"/>
      <c r="C28" s="40"/>
      <c r="D28" s="40" t="s">
        <v>57</v>
      </c>
      <c r="E28" s="40"/>
      <c r="F28" s="49"/>
      <c r="G28" s="56">
        <f t="shared" si="7"/>
        <v>405</v>
      </c>
      <c r="H28" s="66">
        <f>K28+N28</f>
        <v>386</v>
      </c>
      <c r="I28" s="66">
        <f>L28+O28</f>
        <v>19</v>
      </c>
      <c r="J28" s="66">
        <f t="shared" si="8"/>
        <v>285</v>
      </c>
      <c r="K28" s="66">
        <v>278</v>
      </c>
      <c r="L28" s="66">
        <v>7</v>
      </c>
      <c r="M28" s="66">
        <f t="shared" si="9"/>
        <v>120</v>
      </c>
      <c r="N28" s="66">
        <v>108</v>
      </c>
      <c r="O28" s="74">
        <v>12</v>
      </c>
    </row>
    <row r="29" spans="1:15" ht="21" customHeight="1">
      <c r="A29" s="142"/>
      <c r="B29" s="40"/>
      <c r="C29" s="40"/>
      <c r="D29" s="40" t="s">
        <v>168</v>
      </c>
      <c r="E29" s="40"/>
      <c r="F29" s="49"/>
      <c r="G29" s="56">
        <f t="shared" si="7"/>
        <v>5</v>
      </c>
      <c r="H29" s="157" t="s">
        <v>22</v>
      </c>
      <c r="I29" s="66">
        <f>L29+O29</f>
        <v>5</v>
      </c>
      <c r="J29" s="66">
        <f t="shared" si="8"/>
        <v>1</v>
      </c>
      <c r="K29" s="157" t="s">
        <v>22</v>
      </c>
      <c r="L29" s="66">
        <v>1</v>
      </c>
      <c r="M29" s="66">
        <f t="shared" si="9"/>
        <v>4</v>
      </c>
      <c r="N29" s="157" t="s">
        <v>22</v>
      </c>
      <c r="O29" s="74">
        <v>4</v>
      </c>
    </row>
    <row r="30" spans="1:15" ht="21" customHeight="1">
      <c r="A30" s="142"/>
      <c r="B30" s="40"/>
      <c r="C30" s="40"/>
      <c r="D30" s="40" t="s">
        <v>169</v>
      </c>
      <c r="E30" s="40"/>
      <c r="F30" s="49"/>
      <c r="G30" s="56">
        <f t="shared" si="7"/>
        <v>2</v>
      </c>
      <c r="H30" s="157" t="s">
        <v>22</v>
      </c>
      <c r="I30" s="66">
        <f>L30</f>
        <v>2</v>
      </c>
      <c r="J30" s="66">
        <f t="shared" si="8"/>
        <v>2</v>
      </c>
      <c r="K30" s="157" t="s">
        <v>22</v>
      </c>
      <c r="L30" s="66">
        <v>2</v>
      </c>
      <c r="M30" s="66">
        <f t="shared" si="9"/>
        <v>0</v>
      </c>
      <c r="N30" s="157" t="s">
        <v>22</v>
      </c>
      <c r="O30" s="163" t="s">
        <v>22</v>
      </c>
    </row>
    <row r="31" spans="1:15" ht="21" customHeight="1">
      <c r="A31" s="142"/>
      <c r="B31" s="40"/>
      <c r="C31" s="40"/>
      <c r="D31" s="40" t="s">
        <v>165</v>
      </c>
      <c r="E31" s="40"/>
      <c r="F31" s="49"/>
      <c r="G31" s="56">
        <f t="shared" si="7"/>
        <v>16</v>
      </c>
      <c r="H31" s="66">
        <f>K31</f>
        <v>15</v>
      </c>
      <c r="I31" s="66">
        <f>O31</f>
        <v>1</v>
      </c>
      <c r="J31" s="66">
        <f t="shared" si="8"/>
        <v>15</v>
      </c>
      <c r="K31" s="66">
        <v>15</v>
      </c>
      <c r="L31" s="157" t="s">
        <v>22</v>
      </c>
      <c r="M31" s="66">
        <f t="shared" si="9"/>
        <v>1</v>
      </c>
      <c r="N31" s="157" t="s">
        <v>22</v>
      </c>
      <c r="O31" s="74">
        <v>1</v>
      </c>
    </row>
    <row r="32" spans="1:15" ht="21" customHeight="1">
      <c r="A32" s="142"/>
      <c r="B32" s="40"/>
      <c r="C32" s="40"/>
      <c r="D32" s="40" t="s">
        <v>170</v>
      </c>
      <c r="E32" s="40"/>
      <c r="F32" s="49"/>
      <c r="G32" s="56">
        <f t="shared" si="7"/>
        <v>11</v>
      </c>
      <c r="H32" s="66">
        <f>K32</f>
        <v>11</v>
      </c>
      <c r="I32" s="157" t="s">
        <v>22</v>
      </c>
      <c r="J32" s="66">
        <f t="shared" si="8"/>
        <v>11</v>
      </c>
      <c r="K32" s="66">
        <v>11</v>
      </c>
      <c r="L32" s="157" t="s">
        <v>22</v>
      </c>
      <c r="M32" s="66">
        <f t="shared" si="9"/>
        <v>0</v>
      </c>
      <c r="N32" s="157" t="s">
        <v>22</v>
      </c>
      <c r="O32" s="163" t="s">
        <v>22</v>
      </c>
    </row>
    <row r="33" spans="1:15" ht="21" customHeight="1">
      <c r="A33" s="142"/>
      <c r="B33" s="40"/>
      <c r="C33" s="40"/>
      <c r="D33" s="40" t="s">
        <v>175</v>
      </c>
      <c r="E33" s="40"/>
      <c r="F33" s="49"/>
      <c r="G33" s="56">
        <f t="shared" si="7"/>
        <v>0</v>
      </c>
      <c r="H33" s="157" t="s">
        <v>22</v>
      </c>
      <c r="I33" s="157" t="s">
        <v>22</v>
      </c>
      <c r="J33" s="66">
        <f t="shared" si="8"/>
        <v>0</v>
      </c>
      <c r="K33" s="157" t="s">
        <v>22</v>
      </c>
      <c r="L33" s="157" t="s">
        <v>22</v>
      </c>
      <c r="M33" s="66">
        <f t="shared" si="9"/>
        <v>0</v>
      </c>
      <c r="N33" s="157" t="s">
        <v>22</v>
      </c>
      <c r="O33" s="157" t="s">
        <v>22</v>
      </c>
    </row>
    <row r="34" spans="1:15" ht="21" customHeight="1">
      <c r="A34" s="142"/>
      <c r="B34" s="40"/>
      <c r="C34" s="40"/>
      <c r="D34" s="40" t="s">
        <v>172</v>
      </c>
      <c r="E34" s="40"/>
      <c r="F34" s="49"/>
      <c r="G34" s="56">
        <f t="shared" si="7"/>
        <v>2</v>
      </c>
      <c r="H34" s="66">
        <f>N34</f>
        <v>1</v>
      </c>
      <c r="I34" s="66">
        <f>L34</f>
        <v>1</v>
      </c>
      <c r="J34" s="66">
        <f t="shared" si="8"/>
        <v>1</v>
      </c>
      <c r="K34" s="157" t="s">
        <v>22</v>
      </c>
      <c r="L34" s="66">
        <v>1</v>
      </c>
      <c r="M34" s="66">
        <f t="shared" si="9"/>
        <v>1</v>
      </c>
      <c r="N34" s="66">
        <v>1</v>
      </c>
      <c r="O34" s="163" t="s">
        <v>22</v>
      </c>
    </row>
    <row r="35" spans="1:15" ht="21" customHeight="1">
      <c r="A35" s="142"/>
      <c r="B35" s="40"/>
      <c r="C35" s="40"/>
      <c r="D35" s="40" t="s">
        <v>7</v>
      </c>
      <c r="E35" s="40"/>
      <c r="F35" s="49"/>
      <c r="G35" s="56">
        <f t="shared" si="7"/>
        <v>6</v>
      </c>
      <c r="H35" s="66">
        <f>K35</f>
        <v>3</v>
      </c>
      <c r="I35" s="66">
        <f>L35+O35</f>
        <v>3</v>
      </c>
      <c r="J35" s="66">
        <f t="shared" si="8"/>
        <v>4</v>
      </c>
      <c r="K35" s="66">
        <v>3</v>
      </c>
      <c r="L35" s="66">
        <v>1</v>
      </c>
      <c r="M35" s="66">
        <f t="shared" si="9"/>
        <v>2</v>
      </c>
      <c r="N35" s="157" t="s">
        <v>22</v>
      </c>
      <c r="O35" s="66">
        <v>2</v>
      </c>
    </row>
    <row r="36" spans="1:15" ht="21" customHeight="1">
      <c r="A36" s="142"/>
      <c r="B36" s="40"/>
      <c r="C36" s="40"/>
      <c r="D36" s="40" t="s">
        <v>65</v>
      </c>
      <c r="E36" s="40"/>
      <c r="F36" s="49"/>
      <c r="G36" s="56">
        <f t="shared" si="7"/>
        <v>13</v>
      </c>
      <c r="H36" s="66">
        <f>K36+N36</f>
        <v>12</v>
      </c>
      <c r="I36" s="66">
        <f>L36</f>
        <v>1</v>
      </c>
      <c r="J36" s="66">
        <f t="shared" si="8"/>
        <v>12</v>
      </c>
      <c r="K36" s="66">
        <v>11</v>
      </c>
      <c r="L36" s="66">
        <v>1</v>
      </c>
      <c r="M36" s="66">
        <f t="shared" si="9"/>
        <v>1</v>
      </c>
      <c r="N36" s="66">
        <v>1</v>
      </c>
      <c r="O36" s="157" t="s">
        <v>22</v>
      </c>
    </row>
    <row r="37" spans="1:15" ht="21" customHeight="1">
      <c r="A37" s="142"/>
      <c r="B37" s="40"/>
      <c r="C37" s="40"/>
      <c r="D37" s="40" t="s">
        <v>66</v>
      </c>
      <c r="E37" s="40"/>
      <c r="F37" s="49"/>
      <c r="G37" s="56">
        <f t="shared" si="7"/>
        <v>47</v>
      </c>
      <c r="H37" s="66">
        <f>K37+N37</f>
        <v>43</v>
      </c>
      <c r="I37" s="66">
        <f>L37+O37</f>
        <v>4</v>
      </c>
      <c r="J37" s="66">
        <f t="shared" si="8"/>
        <v>43</v>
      </c>
      <c r="K37" s="74">
        <v>41</v>
      </c>
      <c r="L37" s="74">
        <v>2</v>
      </c>
      <c r="M37" s="66">
        <f t="shared" si="9"/>
        <v>4</v>
      </c>
      <c r="N37" s="74">
        <v>2</v>
      </c>
      <c r="O37" s="74">
        <v>2</v>
      </c>
    </row>
    <row r="38" spans="1:15" ht="21" customHeight="1">
      <c r="A38" s="142"/>
      <c r="B38" s="40"/>
      <c r="C38" s="40"/>
      <c r="D38" s="40" t="s">
        <v>2</v>
      </c>
      <c r="E38" s="40"/>
      <c r="F38" s="49"/>
      <c r="G38" s="56">
        <f t="shared" si="7"/>
        <v>20</v>
      </c>
      <c r="H38" s="66">
        <f>K38</f>
        <v>20</v>
      </c>
      <c r="I38" s="157" t="s">
        <v>22</v>
      </c>
      <c r="J38" s="66">
        <f t="shared" si="8"/>
        <v>20</v>
      </c>
      <c r="K38" s="74">
        <v>20</v>
      </c>
      <c r="L38" s="163" t="s">
        <v>22</v>
      </c>
      <c r="M38" s="66">
        <f t="shared" si="9"/>
        <v>0</v>
      </c>
      <c r="N38" s="163" t="s">
        <v>22</v>
      </c>
      <c r="O38" s="163" t="s">
        <v>22</v>
      </c>
    </row>
    <row r="39" spans="1:15" ht="21" customHeight="1">
      <c r="A39" s="141"/>
      <c r="B39" s="42"/>
      <c r="C39" s="42"/>
      <c r="D39" s="144" t="s">
        <v>56</v>
      </c>
      <c r="E39" s="144"/>
      <c r="F39" s="150"/>
      <c r="G39" s="56">
        <f t="shared" si="7"/>
        <v>42</v>
      </c>
      <c r="H39" s="66">
        <f>K39+N39</f>
        <v>42</v>
      </c>
      <c r="I39" s="157" t="s">
        <v>22</v>
      </c>
      <c r="J39" s="66">
        <f t="shared" si="8"/>
        <v>41</v>
      </c>
      <c r="K39" s="66">
        <v>41</v>
      </c>
      <c r="L39" s="157" t="s">
        <v>22</v>
      </c>
      <c r="M39" s="66">
        <f t="shared" si="9"/>
        <v>1</v>
      </c>
      <c r="N39" s="66">
        <v>1</v>
      </c>
      <c r="O39" s="157" t="s">
        <v>22</v>
      </c>
    </row>
    <row r="40" spans="1:15" ht="14.25">
      <c r="A40" s="39"/>
      <c r="B40" s="39"/>
      <c r="C40" s="39"/>
      <c r="D40" s="39"/>
      <c r="E40" s="39"/>
      <c r="F40" s="39"/>
      <c r="G40" s="59"/>
      <c r="H40" s="39"/>
      <c r="I40" s="39"/>
      <c r="J40" s="39"/>
      <c r="K40" s="39"/>
      <c r="L40" s="39"/>
      <c r="M40" s="39"/>
      <c r="N40" s="39"/>
      <c r="O40" s="39"/>
    </row>
    <row r="41" spans="1:15" ht="14.25"/>
  </sheetData>
  <mergeCells count="35">
    <mergeCell ref="G6:I6"/>
    <mergeCell ref="J6:L6"/>
    <mergeCell ref="M6:O6"/>
    <mergeCell ref="A10:F10"/>
    <mergeCell ref="B12:F12"/>
    <mergeCell ref="C13:F13"/>
    <mergeCell ref="C14:F14"/>
    <mergeCell ref="B16:F16"/>
    <mergeCell ref="C17:F17"/>
    <mergeCell ref="D18:F18"/>
    <mergeCell ref="D19:F19"/>
    <mergeCell ref="D20:F20"/>
    <mergeCell ref="D21:F21"/>
    <mergeCell ref="D22:F22"/>
    <mergeCell ref="D23:F23"/>
    <mergeCell ref="D24:F24"/>
    <mergeCell ref="C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A6:F8"/>
    <mergeCell ref="G7:G8"/>
    <mergeCell ref="J7:J8"/>
    <mergeCell ref="M7:M8"/>
  </mergeCells>
  <phoneticPr fontId="3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2"/>
  <sheetViews>
    <sheetView view="pageBreakPreview" zoomScaleSheetLayoutView="100" workbookViewId="0">
      <selection activeCell="G15" sqref="G15"/>
    </sheetView>
  </sheetViews>
  <sheetFormatPr defaultRowHeight="13.5"/>
  <cols>
    <col min="1" max="18" width="9.75" customWidth="1"/>
  </cols>
  <sheetData>
    <row r="1" spans="1:18" ht="14.25">
      <c r="A1" s="136" t="s">
        <v>138</v>
      </c>
      <c r="B1" s="4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4"/>
      <c r="R1" s="209" t="s">
        <v>195</v>
      </c>
    </row>
    <row r="3" spans="1:18" ht="14.25">
      <c r="A3" s="172" t="s">
        <v>141</v>
      </c>
      <c r="B3" s="85"/>
      <c r="C3" s="85"/>
      <c r="D3" s="85"/>
      <c r="E3" s="85"/>
      <c r="F3" s="85"/>
      <c r="G3" s="85"/>
      <c r="H3" s="85"/>
      <c r="P3" s="161"/>
      <c r="Q3" s="161"/>
      <c r="R3" s="167" t="s">
        <v>161</v>
      </c>
    </row>
    <row r="4" spans="1:18" ht="6" customHeight="1"/>
    <row r="5" spans="1:18" ht="12.75" customHeight="1">
      <c r="A5" s="173" t="s">
        <v>142</v>
      </c>
      <c r="B5" s="181" t="s">
        <v>143</v>
      </c>
      <c r="C5" s="188"/>
      <c r="D5" s="192"/>
      <c r="E5" s="192"/>
      <c r="F5" s="192"/>
      <c r="G5" s="196"/>
      <c r="H5" s="181" t="s">
        <v>144</v>
      </c>
      <c r="I5" s="192"/>
      <c r="J5" s="192" t="s">
        <v>145</v>
      </c>
      <c r="K5" s="196"/>
      <c r="L5" s="181" t="s">
        <v>146</v>
      </c>
      <c r="M5" s="192"/>
      <c r="N5" s="196"/>
      <c r="O5" s="181" t="s">
        <v>147</v>
      </c>
      <c r="P5" s="192"/>
      <c r="Q5" s="192"/>
      <c r="R5" s="210" t="s">
        <v>148</v>
      </c>
    </row>
    <row r="6" spans="1:18" ht="6" customHeight="1">
      <c r="A6" s="174"/>
      <c r="B6" s="182" t="s">
        <v>149</v>
      </c>
      <c r="C6" s="189" t="s">
        <v>151</v>
      </c>
      <c r="D6" s="189" t="s">
        <v>152</v>
      </c>
      <c r="E6" s="182" t="s">
        <v>153</v>
      </c>
      <c r="F6" s="189" t="s">
        <v>58</v>
      </c>
      <c r="G6" s="197" t="s">
        <v>154</v>
      </c>
      <c r="H6" s="189" t="s">
        <v>1</v>
      </c>
      <c r="I6" s="200"/>
      <c r="J6" s="203"/>
      <c r="K6" s="200"/>
      <c r="L6" s="189" t="s">
        <v>155</v>
      </c>
      <c r="M6" s="206"/>
      <c r="N6" s="200"/>
      <c r="O6" s="189" t="s">
        <v>1</v>
      </c>
      <c r="P6" s="200"/>
      <c r="Q6" s="200"/>
      <c r="R6" s="211"/>
    </row>
    <row r="7" spans="1:18" ht="31.5" customHeight="1">
      <c r="A7" s="175"/>
      <c r="B7" s="183"/>
      <c r="C7" s="190"/>
      <c r="D7" s="190"/>
      <c r="E7" s="183"/>
      <c r="F7" s="190"/>
      <c r="G7" s="198"/>
      <c r="H7" s="190"/>
      <c r="I7" s="201" t="s">
        <v>156</v>
      </c>
      <c r="J7" s="204" t="s">
        <v>157</v>
      </c>
      <c r="K7" s="205" t="s">
        <v>158</v>
      </c>
      <c r="L7" s="198"/>
      <c r="M7" s="198" t="s">
        <v>62</v>
      </c>
      <c r="N7" s="205" t="s">
        <v>159</v>
      </c>
      <c r="O7" s="190"/>
      <c r="P7" s="198" t="s">
        <v>62</v>
      </c>
      <c r="Q7" s="207" t="s">
        <v>159</v>
      </c>
      <c r="R7" s="212"/>
    </row>
    <row r="8" spans="1:18" ht="6.75" customHeight="1">
      <c r="A8" s="142"/>
      <c r="B8" s="184"/>
      <c r="C8" s="142"/>
      <c r="D8" s="142"/>
      <c r="E8" s="142"/>
      <c r="F8" s="142"/>
      <c r="G8" s="142"/>
      <c r="H8" s="142"/>
      <c r="I8" s="202"/>
      <c r="J8" s="202"/>
      <c r="K8" s="142"/>
      <c r="L8" s="108"/>
      <c r="M8" s="108"/>
      <c r="N8" s="108"/>
      <c r="O8" s="108"/>
      <c r="P8" s="108"/>
      <c r="Q8" s="108"/>
      <c r="R8" s="184"/>
    </row>
    <row r="9" spans="1:18" ht="12" customHeight="1">
      <c r="A9" s="176" t="s">
        <v>1</v>
      </c>
      <c r="B9" s="98">
        <f t="shared" ref="B9:Q9" si="0">SUM(B11:B28)</f>
        <v>19511</v>
      </c>
      <c r="C9" s="186">
        <f t="shared" si="0"/>
        <v>7958</v>
      </c>
      <c r="D9" s="186">
        <f t="shared" si="0"/>
        <v>1190</v>
      </c>
      <c r="E9" s="186">
        <f t="shared" si="0"/>
        <v>7259</v>
      </c>
      <c r="F9" s="186">
        <f t="shared" si="0"/>
        <v>2517</v>
      </c>
      <c r="G9" s="186">
        <f t="shared" si="0"/>
        <v>587</v>
      </c>
      <c r="H9" s="186">
        <f t="shared" si="0"/>
        <v>9653</v>
      </c>
      <c r="I9" s="186">
        <f t="shared" si="0"/>
        <v>5673</v>
      </c>
      <c r="J9" s="186">
        <f t="shared" si="0"/>
        <v>2245</v>
      </c>
      <c r="K9" s="186">
        <f t="shared" si="0"/>
        <v>545</v>
      </c>
      <c r="L9" s="186">
        <f t="shared" si="0"/>
        <v>18665</v>
      </c>
      <c r="M9" s="186">
        <f t="shared" si="0"/>
        <v>1792</v>
      </c>
      <c r="N9" s="186">
        <f t="shared" si="0"/>
        <v>466</v>
      </c>
      <c r="O9" s="186">
        <f t="shared" si="0"/>
        <v>8938</v>
      </c>
      <c r="P9" s="186">
        <f t="shared" si="0"/>
        <v>1611</v>
      </c>
      <c r="Q9" s="186">
        <f t="shared" si="0"/>
        <v>464</v>
      </c>
      <c r="R9" s="213" t="s">
        <v>1</v>
      </c>
    </row>
    <row r="10" spans="1:18" ht="6" customHeight="1">
      <c r="A10" s="142"/>
      <c r="B10" s="9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214"/>
    </row>
    <row r="11" spans="1:18" ht="12" customHeight="1">
      <c r="A11" s="142" t="s">
        <v>124</v>
      </c>
      <c r="B11" s="98">
        <f t="shared" ref="B11:B16" si="1">SUM(C11:G11)</f>
        <v>1946</v>
      </c>
      <c r="C11" s="108">
        <f t="shared" ref="C11:C16" si="2">C32+C53</f>
        <v>750</v>
      </c>
      <c r="D11" s="193" t="str">
        <f>D32</f>
        <v>-</v>
      </c>
      <c r="E11" s="108">
        <f t="shared" ref="E11:F16" si="3">E32+E53</f>
        <v>1183</v>
      </c>
      <c r="F11" s="108">
        <f t="shared" si="3"/>
        <v>13</v>
      </c>
      <c r="G11" s="193" t="str">
        <f>G53</f>
        <v>-</v>
      </c>
      <c r="H11" s="195">
        <f>(SUM(I11:K11))</f>
        <v>0</v>
      </c>
      <c r="I11" s="193" t="s">
        <v>22</v>
      </c>
      <c r="J11" s="193" t="s">
        <v>22</v>
      </c>
      <c r="K11" s="193" t="s">
        <v>22</v>
      </c>
      <c r="L11" s="195">
        <f t="shared" ref="L11:L16" si="4">(SUM(C11:E11))+M11+N11</f>
        <v>1939</v>
      </c>
      <c r="M11" s="195">
        <f>M53</f>
        <v>5</v>
      </c>
      <c r="N11" s="195">
        <f>N32</f>
        <v>1</v>
      </c>
      <c r="O11" s="193" t="s">
        <v>22</v>
      </c>
      <c r="P11" s="193" t="s">
        <v>22</v>
      </c>
      <c r="Q11" s="169" t="s">
        <v>22</v>
      </c>
      <c r="R11" s="214" t="s">
        <v>124</v>
      </c>
    </row>
    <row r="12" spans="1:18" ht="12" customHeight="1">
      <c r="A12" s="142" t="s">
        <v>77</v>
      </c>
      <c r="B12" s="98">
        <f t="shared" si="1"/>
        <v>773</v>
      </c>
      <c r="C12" s="108">
        <f t="shared" si="2"/>
        <v>36</v>
      </c>
      <c r="D12" s="193" t="str">
        <f>D33</f>
        <v>-</v>
      </c>
      <c r="E12" s="108">
        <f t="shared" si="3"/>
        <v>450</v>
      </c>
      <c r="F12" s="108">
        <f t="shared" si="3"/>
        <v>263</v>
      </c>
      <c r="G12" s="108">
        <f>G33+G54</f>
        <v>24</v>
      </c>
      <c r="H12" s="195">
        <f>(SUM(I12:K12))</f>
        <v>76</v>
      </c>
      <c r="I12" s="195">
        <f t="shared" ref="I12:K16" si="5">I33+I54</f>
        <v>54</v>
      </c>
      <c r="J12" s="195">
        <f t="shared" si="5"/>
        <v>19</v>
      </c>
      <c r="K12" s="195">
        <f t="shared" si="5"/>
        <v>3</v>
      </c>
      <c r="L12" s="195">
        <f t="shared" si="4"/>
        <v>679</v>
      </c>
      <c r="M12" s="195">
        <f>M33+M54</f>
        <v>189</v>
      </c>
      <c r="N12" s="195">
        <f>N33+N54</f>
        <v>4</v>
      </c>
      <c r="O12" s="195">
        <f>I12+P12+Q12</f>
        <v>70</v>
      </c>
      <c r="P12" s="195">
        <f>P33+P54</f>
        <v>13</v>
      </c>
      <c r="Q12" s="195">
        <f>Q33</f>
        <v>3</v>
      </c>
      <c r="R12" s="214" t="s">
        <v>77</v>
      </c>
    </row>
    <row r="13" spans="1:18" ht="12" customHeight="1">
      <c r="A13" s="142" t="s">
        <v>79</v>
      </c>
      <c r="B13" s="98">
        <f t="shared" si="1"/>
        <v>500</v>
      </c>
      <c r="C13" s="108">
        <f t="shared" si="2"/>
        <v>55</v>
      </c>
      <c r="D13" s="108">
        <f>D34+D55</f>
        <v>7</v>
      </c>
      <c r="E13" s="108">
        <f t="shared" si="3"/>
        <v>261</v>
      </c>
      <c r="F13" s="108">
        <f t="shared" si="3"/>
        <v>136</v>
      </c>
      <c r="G13" s="108">
        <f>G34+G55</f>
        <v>41</v>
      </c>
      <c r="H13" s="195">
        <f>(SUM(I13:K13))+D13</f>
        <v>406</v>
      </c>
      <c r="I13" s="195">
        <f t="shared" si="5"/>
        <v>254</v>
      </c>
      <c r="J13" s="195">
        <f t="shared" si="5"/>
        <v>123</v>
      </c>
      <c r="K13" s="195">
        <f t="shared" si="5"/>
        <v>22</v>
      </c>
      <c r="L13" s="195">
        <f t="shared" si="4"/>
        <v>412</v>
      </c>
      <c r="M13" s="195">
        <f>M34+M55</f>
        <v>81</v>
      </c>
      <c r="N13" s="195">
        <f>N34</f>
        <v>8</v>
      </c>
      <c r="O13" s="195">
        <f>D13+I13+P13+Q13</f>
        <v>350</v>
      </c>
      <c r="P13" s="195">
        <f>P34+P55</f>
        <v>81</v>
      </c>
      <c r="Q13" s="195">
        <f>Q34</f>
        <v>8</v>
      </c>
      <c r="R13" s="214" t="s">
        <v>79</v>
      </c>
    </row>
    <row r="14" spans="1:18" ht="12" customHeight="1">
      <c r="A14" s="142" t="s">
        <v>80</v>
      </c>
      <c r="B14" s="98">
        <f t="shared" si="1"/>
        <v>649</v>
      </c>
      <c r="C14" s="108">
        <f t="shared" si="2"/>
        <v>87</v>
      </c>
      <c r="D14" s="108">
        <f>D35+D56</f>
        <v>15</v>
      </c>
      <c r="E14" s="108">
        <f t="shared" si="3"/>
        <v>333</v>
      </c>
      <c r="F14" s="108">
        <f t="shared" si="3"/>
        <v>168</v>
      </c>
      <c r="G14" s="108">
        <f>G35+G56</f>
        <v>46</v>
      </c>
      <c r="H14" s="195">
        <f>(SUM(I14:K14))+D14</f>
        <v>559</v>
      </c>
      <c r="I14" s="195">
        <f t="shared" si="5"/>
        <v>333</v>
      </c>
      <c r="J14" s="195">
        <f t="shared" si="5"/>
        <v>166</v>
      </c>
      <c r="K14" s="195">
        <f t="shared" si="5"/>
        <v>45</v>
      </c>
      <c r="L14" s="195">
        <f t="shared" si="4"/>
        <v>605</v>
      </c>
      <c r="M14" s="195">
        <f>M35+M56</f>
        <v>141</v>
      </c>
      <c r="N14" s="195">
        <f>N35+N56</f>
        <v>29</v>
      </c>
      <c r="O14" s="195">
        <f>D14+I14+P14+Q14</f>
        <v>518</v>
      </c>
      <c r="P14" s="195">
        <f>P35+P56</f>
        <v>141</v>
      </c>
      <c r="Q14" s="195">
        <f>Q35+Q56</f>
        <v>29</v>
      </c>
      <c r="R14" s="214" t="s">
        <v>80</v>
      </c>
    </row>
    <row r="15" spans="1:18" ht="12" customHeight="1">
      <c r="A15" s="142" t="s">
        <v>81</v>
      </c>
      <c r="B15" s="98">
        <f t="shared" si="1"/>
        <v>827</v>
      </c>
      <c r="C15" s="108">
        <f t="shared" si="2"/>
        <v>107</v>
      </c>
      <c r="D15" s="108">
        <f>D36+D57</f>
        <v>46</v>
      </c>
      <c r="E15" s="108">
        <f t="shared" si="3"/>
        <v>433</v>
      </c>
      <c r="F15" s="108">
        <f t="shared" si="3"/>
        <v>207</v>
      </c>
      <c r="G15" s="108">
        <f>G36+G57</f>
        <v>34</v>
      </c>
      <c r="H15" s="195">
        <f>(SUM(I15:K15))+D15</f>
        <v>720</v>
      </c>
      <c r="I15" s="195">
        <f t="shared" si="5"/>
        <v>433</v>
      </c>
      <c r="J15" s="195">
        <f t="shared" si="5"/>
        <v>207</v>
      </c>
      <c r="K15" s="195">
        <f t="shared" si="5"/>
        <v>34</v>
      </c>
      <c r="L15" s="195">
        <f t="shared" si="4"/>
        <v>776</v>
      </c>
      <c r="M15" s="195">
        <f>M36+M57</f>
        <v>155</v>
      </c>
      <c r="N15" s="195">
        <f>N36+N57</f>
        <v>35</v>
      </c>
      <c r="O15" s="195">
        <f>D15+I15+P15+Q15</f>
        <v>669</v>
      </c>
      <c r="P15" s="195">
        <f>P36+P57</f>
        <v>155</v>
      </c>
      <c r="Q15" s="195">
        <f>Q36+Q57</f>
        <v>35</v>
      </c>
      <c r="R15" s="214" t="s">
        <v>81</v>
      </c>
    </row>
    <row r="16" spans="1:18" ht="12" customHeight="1">
      <c r="A16" s="142" t="s">
        <v>83</v>
      </c>
      <c r="B16" s="98">
        <f t="shared" si="1"/>
        <v>979</v>
      </c>
      <c r="C16" s="108">
        <f t="shared" si="2"/>
        <v>100</v>
      </c>
      <c r="D16" s="108">
        <f>D37+D58</f>
        <v>60</v>
      </c>
      <c r="E16" s="108">
        <f t="shared" si="3"/>
        <v>515</v>
      </c>
      <c r="F16" s="108">
        <f t="shared" si="3"/>
        <v>266</v>
      </c>
      <c r="G16" s="108">
        <f>G37+G58</f>
        <v>38</v>
      </c>
      <c r="H16" s="195">
        <f>(SUM(I16:K16))+D16</f>
        <v>878</v>
      </c>
      <c r="I16" s="195">
        <f t="shared" si="5"/>
        <v>515</v>
      </c>
      <c r="J16" s="195">
        <f t="shared" si="5"/>
        <v>266</v>
      </c>
      <c r="K16" s="195">
        <f t="shared" si="5"/>
        <v>37</v>
      </c>
      <c r="L16" s="195">
        <f t="shared" si="4"/>
        <v>887</v>
      </c>
      <c r="M16" s="195">
        <f>M37+M58</f>
        <v>167</v>
      </c>
      <c r="N16" s="195">
        <f>N37+N58</f>
        <v>45</v>
      </c>
      <c r="O16" s="195">
        <f>D16+I16+P16+Q16</f>
        <v>787</v>
      </c>
      <c r="P16" s="195">
        <f>P37+P58</f>
        <v>167</v>
      </c>
      <c r="Q16" s="195">
        <f>Q37+Q58</f>
        <v>45</v>
      </c>
      <c r="R16" s="214" t="s">
        <v>83</v>
      </c>
    </row>
    <row r="17" spans="1:18" ht="6" customHeight="1">
      <c r="A17" s="142"/>
      <c r="B17" s="98"/>
      <c r="C17" s="108"/>
      <c r="D17" s="108"/>
      <c r="E17" s="108"/>
      <c r="F17" s="108"/>
      <c r="G17" s="108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214"/>
    </row>
    <row r="18" spans="1:18" ht="12" customHeight="1">
      <c r="A18" s="142" t="s">
        <v>84</v>
      </c>
      <c r="B18" s="98">
        <f>SUM(C18:G18)</f>
        <v>1174</v>
      </c>
      <c r="C18" s="108">
        <f t="shared" ref="C18:G22" si="6">C39+C60</f>
        <v>132</v>
      </c>
      <c r="D18" s="108">
        <f t="shared" si="6"/>
        <v>46</v>
      </c>
      <c r="E18" s="108">
        <f t="shared" si="6"/>
        <v>620</v>
      </c>
      <c r="F18" s="108">
        <f t="shared" si="6"/>
        <v>309</v>
      </c>
      <c r="G18" s="108">
        <f t="shared" si="6"/>
        <v>67</v>
      </c>
      <c r="H18" s="195">
        <f>(SUM(I18:K18))+D18</f>
        <v>1041</v>
      </c>
      <c r="I18" s="195">
        <f t="shared" ref="I18:K22" si="7">I39+I60</f>
        <v>620</v>
      </c>
      <c r="J18" s="195">
        <f t="shared" si="7"/>
        <v>309</v>
      </c>
      <c r="K18" s="195">
        <f t="shared" si="7"/>
        <v>66</v>
      </c>
      <c r="L18" s="195">
        <f>(SUM(C18:E18))+M18+N18</f>
        <v>1061</v>
      </c>
      <c r="M18" s="195">
        <f t="shared" ref="M18:N22" si="8">M39+M60</f>
        <v>212</v>
      </c>
      <c r="N18" s="195">
        <f t="shared" si="8"/>
        <v>51</v>
      </c>
      <c r="O18" s="195">
        <f>D18+I18+P18+Q18</f>
        <v>929</v>
      </c>
      <c r="P18" s="195">
        <f t="shared" ref="P18:Q22" si="9">P39+P60</f>
        <v>212</v>
      </c>
      <c r="Q18" s="195">
        <f t="shared" si="9"/>
        <v>51</v>
      </c>
      <c r="R18" s="214" t="s">
        <v>84</v>
      </c>
    </row>
    <row r="19" spans="1:18" ht="12" customHeight="1">
      <c r="A19" s="142" t="s">
        <v>32</v>
      </c>
      <c r="B19" s="98">
        <f>SUM(C19:G19)</f>
        <v>1240</v>
      </c>
      <c r="C19" s="108">
        <f t="shared" si="6"/>
        <v>119</v>
      </c>
      <c r="D19" s="108">
        <f t="shared" si="6"/>
        <v>79</v>
      </c>
      <c r="E19" s="108">
        <f t="shared" si="6"/>
        <v>660</v>
      </c>
      <c r="F19" s="108">
        <f t="shared" si="6"/>
        <v>317</v>
      </c>
      <c r="G19" s="108">
        <f t="shared" si="6"/>
        <v>65</v>
      </c>
      <c r="H19" s="195">
        <f>(SUM(I19:K19))+D19</f>
        <v>1121</v>
      </c>
      <c r="I19" s="195">
        <f t="shared" si="7"/>
        <v>660</v>
      </c>
      <c r="J19" s="195">
        <f t="shared" si="7"/>
        <v>317</v>
      </c>
      <c r="K19" s="195">
        <f t="shared" si="7"/>
        <v>65</v>
      </c>
      <c r="L19" s="195">
        <f>(SUM(C19:E19))+M19+N19</f>
        <v>1123</v>
      </c>
      <c r="M19" s="195">
        <f t="shared" si="8"/>
        <v>196</v>
      </c>
      <c r="N19" s="195">
        <f t="shared" si="8"/>
        <v>69</v>
      </c>
      <c r="O19" s="195">
        <f>D19+I19+P19+Q19</f>
        <v>1004</v>
      </c>
      <c r="P19" s="195">
        <f t="shared" si="9"/>
        <v>196</v>
      </c>
      <c r="Q19" s="195">
        <f t="shared" si="9"/>
        <v>69</v>
      </c>
      <c r="R19" s="214" t="s">
        <v>32</v>
      </c>
    </row>
    <row r="20" spans="1:18" ht="12" customHeight="1">
      <c r="A20" s="142" t="s">
        <v>52</v>
      </c>
      <c r="B20" s="98">
        <f>SUM(C20:G20)</f>
        <v>1266</v>
      </c>
      <c r="C20" s="108">
        <f t="shared" si="6"/>
        <v>167</v>
      </c>
      <c r="D20" s="108">
        <f t="shared" si="6"/>
        <v>92</v>
      </c>
      <c r="E20" s="108">
        <f t="shared" si="6"/>
        <v>681</v>
      </c>
      <c r="F20" s="108">
        <f t="shared" si="6"/>
        <v>268</v>
      </c>
      <c r="G20" s="108">
        <f t="shared" si="6"/>
        <v>58</v>
      </c>
      <c r="H20" s="195">
        <f>(SUM(I20:K20))+D20</f>
        <v>1099</v>
      </c>
      <c r="I20" s="195">
        <f t="shared" si="7"/>
        <v>681</v>
      </c>
      <c r="J20" s="195">
        <f t="shared" si="7"/>
        <v>268</v>
      </c>
      <c r="K20" s="195">
        <f t="shared" si="7"/>
        <v>58</v>
      </c>
      <c r="L20" s="195">
        <f>(SUM(C20:E20))+M20+N20</f>
        <v>1195</v>
      </c>
      <c r="M20" s="195">
        <f t="shared" si="8"/>
        <v>200</v>
      </c>
      <c r="N20" s="195">
        <f t="shared" si="8"/>
        <v>55</v>
      </c>
      <c r="O20" s="195">
        <f>D20+I20+P20+Q20</f>
        <v>1028</v>
      </c>
      <c r="P20" s="195">
        <f t="shared" si="9"/>
        <v>200</v>
      </c>
      <c r="Q20" s="195">
        <f t="shared" si="9"/>
        <v>55</v>
      </c>
      <c r="R20" s="214" t="s">
        <v>52</v>
      </c>
    </row>
    <row r="21" spans="1:18" ht="12" customHeight="1">
      <c r="A21" s="142" t="s">
        <v>86</v>
      </c>
      <c r="B21" s="98">
        <f>SUM(C21:G21)</f>
        <v>1339</v>
      </c>
      <c r="C21" s="108">
        <f t="shared" si="6"/>
        <v>259</v>
      </c>
      <c r="D21" s="108">
        <f t="shared" si="6"/>
        <v>98</v>
      </c>
      <c r="E21" s="108">
        <f t="shared" si="6"/>
        <v>682</v>
      </c>
      <c r="F21" s="108">
        <f t="shared" si="6"/>
        <v>237</v>
      </c>
      <c r="G21" s="108">
        <f t="shared" si="6"/>
        <v>63</v>
      </c>
      <c r="H21" s="195">
        <f>(SUM(I21:K21))+D21</f>
        <v>1080</v>
      </c>
      <c r="I21" s="195">
        <f t="shared" si="7"/>
        <v>682</v>
      </c>
      <c r="J21" s="195">
        <f t="shared" si="7"/>
        <v>237</v>
      </c>
      <c r="K21" s="195">
        <f t="shared" si="7"/>
        <v>63</v>
      </c>
      <c r="L21" s="195">
        <f>(SUM(C21:E21))+M21+N21</f>
        <v>1274</v>
      </c>
      <c r="M21" s="195">
        <f t="shared" si="8"/>
        <v>180</v>
      </c>
      <c r="N21" s="195">
        <f t="shared" si="8"/>
        <v>55</v>
      </c>
      <c r="O21" s="195">
        <f>D21+I21+P21+Q21</f>
        <v>1015</v>
      </c>
      <c r="P21" s="195">
        <f t="shared" si="9"/>
        <v>180</v>
      </c>
      <c r="Q21" s="195">
        <f t="shared" si="9"/>
        <v>55</v>
      </c>
      <c r="R21" s="214" t="s">
        <v>86</v>
      </c>
    </row>
    <row r="22" spans="1:18" ht="12" customHeight="1">
      <c r="A22" s="142" t="s">
        <v>87</v>
      </c>
      <c r="B22" s="98">
        <f>SUM(C22:G22)</f>
        <v>1627</v>
      </c>
      <c r="C22" s="108">
        <f t="shared" si="6"/>
        <v>526</v>
      </c>
      <c r="D22" s="108">
        <f t="shared" si="6"/>
        <v>169</v>
      </c>
      <c r="E22" s="108">
        <f t="shared" si="6"/>
        <v>661</v>
      </c>
      <c r="F22" s="108">
        <f t="shared" si="6"/>
        <v>179</v>
      </c>
      <c r="G22" s="108">
        <f t="shared" si="6"/>
        <v>92</v>
      </c>
      <c r="H22" s="195">
        <f>(SUM(I22:K22))+D22</f>
        <v>1100</v>
      </c>
      <c r="I22" s="195">
        <f t="shared" si="7"/>
        <v>661</v>
      </c>
      <c r="J22" s="195">
        <f t="shared" si="7"/>
        <v>178</v>
      </c>
      <c r="K22" s="195">
        <f t="shared" si="7"/>
        <v>92</v>
      </c>
      <c r="L22" s="195">
        <f>(SUM(C22:E22))+M22+N22</f>
        <v>1576</v>
      </c>
      <c r="M22" s="195">
        <f t="shared" si="8"/>
        <v>164</v>
      </c>
      <c r="N22" s="195">
        <f t="shared" si="8"/>
        <v>56</v>
      </c>
      <c r="O22" s="195">
        <f>D22+I22+P22+Q22</f>
        <v>1050</v>
      </c>
      <c r="P22" s="195">
        <f t="shared" si="9"/>
        <v>164</v>
      </c>
      <c r="Q22" s="195">
        <f t="shared" si="9"/>
        <v>56</v>
      </c>
      <c r="R22" s="214" t="s">
        <v>87</v>
      </c>
    </row>
    <row r="23" spans="1:18" ht="6" customHeight="1">
      <c r="A23" s="142"/>
      <c r="B23" s="98"/>
      <c r="C23" s="108"/>
      <c r="D23" s="108"/>
      <c r="E23" s="108"/>
      <c r="F23" s="108"/>
      <c r="G23" s="108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214"/>
    </row>
    <row r="24" spans="1:18" ht="12" customHeight="1">
      <c r="A24" s="142" t="s">
        <v>89</v>
      </c>
      <c r="B24" s="98">
        <f>SUM(C24:G24)</f>
        <v>1687</v>
      </c>
      <c r="C24" s="108">
        <f t="shared" ref="C24:F25" si="10">C45+C66</f>
        <v>864</v>
      </c>
      <c r="D24" s="108">
        <f t="shared" si="10"/>
        <v>182</v>
      </c>
      <c r="E24" s="108">
        <f t="shared" si="10"/>
        <v>485</v>
      </c>
      <c r="F24" s="108">
        <f t="shared" si="10"/>
        <v>109</v>
      </c>
      <c r="G24" s="108">
        <f>G45</f>
        <v>47</v>
      </c>
      <c r="H24" s="195">
        <f>(SUM(I24:K24))+D24</f>
        <v>824</v>
      </c>
      <c r="I24" s="195">
        <f>I45+I66</f>
        <v>485</v>
      </c>
      <c r="J24" s="195">
        <f>J45+J66</f>
        <v>109</v>
      </c>
      <c r="K24" s="195">
        <f>K45+K66</f>
        <v>48</v>
      </c>
      <c r="L24" s="195">
        <f>(SUM(C24:E24))+M24+N24</f>
        <v>1644</v>
      </c>
      <c r="M24" s="195">
        <f>M45+M66</f>
        <v>70</v>
      </c>
      <c r="N24" s="195">
        <f>N45+N66</f>
        <v>43</v>
      </c>
      <c r="O24" s="195">
        <f>D24+I24+P24+Q24</f>
        <v>780</v>
      </c>
      <c r="P24" s="195">
        <f>P45+P66</f>
        <v>70</v>
      </c>
      <c r="Q24" s="195">
        <f>Q45+Q66</f>
        <v>43</v>
      </c>
      <c r="R24" s="214" t="s">
        <v>89</v>
      </c>
    </row>
    <row r="25" spans="1:18" ht="12" customHeight="1">
      <c r="A25" s="142" t="s">
        <v>90</v>
      </c>
      <c r="B25" s="98">
        <f>SUM(C25:G25)</f>
        <v>1514</v>
      </c>
      <c r="C25" s="108">
        <f t="shared" si="10"/>
        <v>1103</v>
      </c>
      <c r="D25" s="108">
        <f t="shared" si="10"/>
        <v>152</v>
      </c>
      <c r="E25" s="108">
        <f t="shared" si="10"/>
        <v>214</v>
      </c>
      <c r="F25" s="108">
        <f t="shared" si="10"/>
        <v>35</v>
      </c>
      <c r="G25" s="108">
        <f>G46</f>
        <v>10</v>
      </c>
      <c r="H25" s="195">
        <f>(SUM(I25:K25))+D25</f>
        <v>411</v>
      </c>
      <c r="I25" s="195">
        <f>I46+I67</f>
        <v>214</v>
      </c>
      <c r="J25" s="195">
        <f>J46+J67</f>
        <v>35</v>
      </c>
      <c r="K25" s="195">
        <f>K46</f>
        <v>10</v>
      </c>
      <c r="L25" s="195">
        <f>(SUM(C25:E25))+M25+N25</f>
        <v>1502</v>
      </c>
      <c r="M25" s="195">
        <f>M46+M67</f>
        <v>21</v>
      </c>
      <c r="N25" s="195">
        <f>N46</f>
        <v>12</v>
      </c>
      <c r="O25" s="195">
        <f>D25+I25+P25+Q25</f>
        <v>399</v>
      </c>
      <c r="P25" s="195">
        <f>P46+P67</f>
        <v>21</v>
      </c>
      <c r="Q25" s="195">
        <f>Q46</f>
        <v>12</v>
      </c>
      <c r="R25" s="214" t="s">
        <v>90</v>
      </c>
    </row>
    <row r="26" spans="1:18" ht="12" customHeight="1">
      <c r="A26" s="142" t="s">
        <v>91</v>
      </c>
      <c r="B26" s="98">
        <f>SUM(C26:G26)</f>
        <v>1396</v>
      </c>
      <c r="C26" s="108">
        <f t="shared" ref="C26:E28" si="11">C47+C68</f>
        <v>1195</v>
      </c>
      <c r="D26" s="108">
        <f t="shared" si="11"/>
        <v>131</v>
      </c>
      <c r="E26" s="108">
        <f t="shared" si="11"/>
        <v>59</v>
      </c>
      <c r="F26" s="108">
        <f>F47</f>
        <v>9</v>
      </c>
      <c r="G26" s="195">
        <f>G47</f>
        <v>2</v>
      </c>
      <c r="H26" s="195">
        <f>(SUM(I26:K26))+D26</f>
        <v>202</v>
      </c>
      <c r="I26" s="195">
        <f>I47+I68</f>
        <v>59</v>
      </c>
      <c r="J26" s="195">
        <f>J47+J68</f>
        <v>10</v>
      </c>
      <c r="K26" s="195">
        <f>K47</f>
        <v>2</v>
      </c>
      <c r="L26" s="195">
        <f>(SUM(C26:E26))+M26+N26</f>
        <v>1397</v>
      </c>
      <c r="M26" s="195">
        <f>M47+M68</f>
        <v>9</v>
      </c>
      <c r="N26" s="195">
        <f>N47</f>
        <v>3</v>
      </c>
      <c r="O26" s="195">
        <f>D26+I26+P26+Q26</f>
        <v>202</v>
      </c>
      <c r="P26" s="195">
        <f>P47+P68</f>
        <v>9</v>
      </c>
      <c r="Q26" s="195">
        <f>Q47</f>
        <v>3</v>
      </c>
      <c r="R26" s="214" t="s">
        <v>91</v>
      </c>
    </row>
    <row r="27" spans="1:18" ht="12" customHeight="1">
      <c r="A27" s="142" t="s">
        <v>92</v>
      </c>
      <c r="B27" s="98">
        <f>SUM(C27:G27)</f>
        <v>1249</v>
      </c>
      <c r="C27" s="108">
        <f t="shared" si="11"/>
        <v>1159</v>
      </c>
      <c r="D27" s="108">
        <f t="shared" si="11"/>
        <v>71</v>
      </c>
      <c r="E27" s="108">
        <f t="shared" si="11"/>
        <v>18</v>
      </c>
      <c r="F27" s="108">
        <f>F48</f>
        <v>1</v>
      </c>
      <c r="G27" s="193" t="str">
        <f>G48</f>
        <v>-</v>
      </c>
      <c r="H27" s="195">
        <f>(SUM(I27:K27))+D27</f>
        <v>90</v>
      </c>
      <c r="I27" s="195">
        <f>I48+I69</f>
        <v>18</v>
      </c>
      <c r="J27" s="195">
        <f>J48</f>
        <v>1</v>
      </c>
      <c r="K27" s="193" t="s">
        <v>22</v>
      </c>
      <c r="L27" s="195">
        <f>(SUM(C27:E27))+M27</f>
        <v>1249</v>
      </c>
      <c r="M27" s="195">
        <f>M48</f>
        <v>1</v>
      </c>
      <c r="N27" s="193" t="s">
        <v>22</v>
      </c>
      <c r="O27" s="195">
        <f>D27+I27+P27</f>
        <v>90</v>
      </c>
      <c r="P27" s="195">
        <f>P48</f>
        <v>1</v>
      </c>
      <c r="Q27" s="193" t="s">
        <v>22</v>
      </c>
      <c r="R27" s="214" t="s">
        <v>92</v>
      </c>
    </row>
    <row r="28" spans="1:18" ht="12" customHeight="1">
      <c r="A28" s="142" t="s">
        <v>78</v>
      </c>
      <c r="B28" s="98">
        <f>SUM(C28:G28)</f>
        <v>1345</v>
      </c>
      <c r="C28" s="108">
        <f t="shared" si="11"/>
        <v>1299</v>
      </c>
      <c r="D28" s="108">
        <f t="shared" si="11"/>
        <v>42</v>
      </c>
      <c r="E28" s="108">
        <f t="shared" si="11"/>
        <v>4</v>
      </c>
      <c r="F28" s="193" t="str">
        <f>F49</f>
        <v>-</v>
      </c>
      <c r="G28" s="193" t="str">
        <f>G49</f>
        <v>-</v>
      </c>
      <c r="H28" s="195">
        <f>(SUM(I28:K28))+D28</f>
        <v>46</v>
      </c>
      <c r="I28" s="195">
        <f>I49+I70</f>
        <v>4</v>
      </c>
      <c r="J28" s="193" t="s">
        <v>22</v>
      </c>
      <c r="K28" s="193" t="s">
        <v>22</v>
      </c>
      <c r="L28" s="195">
        <f>(SUM(C28:E28))+M28</f>
        <v>1346</v>
      </c>
      <c r="M28" s="195">
        <f>M49</f>
        <v>1</v>
      </c>
      <c r="N28" s="193" t="s">
        <v>22</v>
      </c>
      <c r="O28" s="195">
        <f>D28+I28+P28</f>
        <v>47</v>
      </c>
      <c r="P28" s="195">
        <f>P49</f>
        <v>1</v>
      </c>
      <c r="Q28" s="193" t="s">
        <v>22</v>
      </c>
      <c r="R28" s="214" t="s">
        <v>78</v>
      </c>
    </row>
    <row r="29" spans="1:18" ht="6" customHeight="1">
      <c r="A29" s="177"/>
      <c r="B29" s="185"/>
      <c r="C29" s="191"/>
      <c r="D29" s="191"/>
      <c r="E29" s="191"/>
      <c r="F29" s="191"/>
      <c r="G29" s="191"/>
      <c r="H29" s="199"/>
      <c r="I29" s="199"/>
      <c r="J29" s="199"/>
      <c r="K29" s="199"/>
      <c r="L29" s="199"/>
      <c r="M29" s="199"/>
      <c r="N29" s="199"/>
      <c r="O29" s="199"/>
      <c r="P29" s="199"/>
      <c r="Q29" s="208"/>
      <c r="R29" s="215"/>
    </row>
    <row r="30" spans="1:18" ht="6" customHeight="1">
      <c r="A30" s="141"/>
      <c r="B30" s="98"/>
      <c r="C30" s="108"/>
      <c r="D30" s="108"/>
      <c r="E30" s="108"/>
      <c r="F30" s="108"/>
      <c r="G30" s="108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214"/>
    </row>
    <row r="31" spans="1:18" ht="12" customHeight="1">
      <c r="A31" s="178" t="s">
        <v>68</v>
      </c>
      <c r="B31" s="98">
        <f t="shared" ref="B31:G31" si="12">SUM(B32:B49)</f>
        <v>9543</v>
      </c>
      <c r="C31" s="186">
        <f t="shared" si="12"/>
        <v>2930</v>
      </c>
      <c r="D31" s="186">
        <f t="shared" si="12"/>
        <v>666</v>
      </c>
      <c r="E31" s="186">
        <f t="shared" si="12"/>
        <v>3933</v>
      </c>
      <c r="F31" s="186">
        <f t="shared" si="12"/>
        <v>1561</v>
      </c>
      <c r="G31" s="186">
        <f t="shared" si="12"/>
        <v>453</v>
      </c>
      <c r="H31" s="195">
        <f>(SUM(I31:K31))+D31</f>
        <v>5629</v>
      </c>
      <c r="I31" s="195">
        <f t="shared" ref="I31:Q31" si="13">SUM(I32:I49)</f>
        <v>3126</v>
      </c>
      <c r="J31" s="195">
        <f t="shared" si="13"/>
        <v>1406</v>
      </c>
      <c r="K31" s="195">
        <f t="shared" si="13"/>
        <v>431</v>
      </c>
      <c r="L31" s="195">
        <f t="shared" si="13"/>
        <v>9025</v>
      </c>
      <c r="M31" s="195">
        <f t="shared" si="13"/>
        <v>1114</v>
      </c>
      <c r="N31" s="195">
        <f t="shared" si="13"/>
        <v>382</v>
      </c>
      <c r="O31" s="195">
        <f t="shared" si="13"/>
        <v>5198</v>
      </c>
      <c r="P31" s="195">
        <f t="shared" si="13"/>
        <v>1025</v>
      </c>
      <c r="Q31" s="195">
        <f t="shared" si="13"/>
        <v>381</v>
      </c>
      <c r="R31" s="216" t="s">
        <v>68</v>
      </c>
    </row>
    <row r="32" spans="1:18" ht="12" customHeight="1">
      <c r="A32" s="142" t="s">
        <v>124</v>
      </c>
      <c r="B32" s="98">
        <f t="shared" ref="B32:B37" si="14">SUM(C32:G32)</f>
        <v>991</v>
      </c>
      <c r="C32" s="108">
        <v>386</v>
      </c>
      <c r="D32" s="193" t="s">
        <v>22</v>
      </c>
      <c r="E32" s="108">
        <v>593</v>
      </c>
      <c r="F32" s="108">
        <v>11</v>
      </c>
      <c r="G32" s="195">
        <v>1</v>
      </c>
      <c r="H32" s="193" t="s">
        <v>22</v>
      </c>
      <c r="I32" s="193" t="s">
        <v>22</v>
      </c>
      <c r="J32" s="193" t="s">
        <v>22</v>
      </c>
      <c r="K32" s="193" t="s">
        <v>22</v>
      </c>
      <c r="L32" s="195">
        <f t="shared" ref="L32:L37" si="15">(SUM(C32:E32))+M32+N32</f>
        <v>988</v>
      </c>
      <c r="M32" s="195">
        <v>8</v>
      </c>
      <c r="N32" s="195">
        <v>1</v>
      </c>
      <c r="O32" s="193" t="s">
        <v>22</v>
      </c>
      <c r="P32" s="193" t="s">
        <v>22</v>
      </c>
      <c r="Q32" s="193" t="s">
        <v>22</v>
      </c>
      <c r="R32" s="214" t="s">
        <v>124</v>
      </c>
    </row>
    <row r="33" spans="1:18" ht="12" customHeight="1">
      <c r="A33" s="142" t="s">
        <v>67</v>
      </c>
      <c r="B33" s="98">
        <f t="shared" si="14"/>
        <v>431</v>
      </c>
      <c r="C33" s="108">
        <v>18</v>
      </c>
      <c r="D33" s="193" t="s">
        <v>22</v>
      </c>
      <c r="E33" s="108">
        <v>251</v>
      </c>
      <c r="F33" s="108">
        <v>151</v>
      </c>
      <c r="G33" s="108">
        <v>11</v>
      </c>
      <c r="H33" s="195">
        <f>(SUM(I33:K33))</f>
        <v>57</v>
      </c>
      <c r="I33" s="195">
        <v>41</v>
      </c>
      <c r="J33" s="195">
        <v>14</v>
      </c>
      <c r="K33" s="195">
        <v>2</v>
      </c>
      <c r="L33" s="195">
        <f t="shared" si="15"/>
        <v>359</v>
      </c>
      <c r="M33" s="195">
        <v>87</v>
      </c>
      <c r="N33" s="195">
        <v>3</v>
      </c>
      <c r="O33" s="195">
        <f>I33+P33+Q33</f>
        <v>50</v>
      </c>
      <c r="P33" s="195">
        <v>6</v>
      </c>
      <c r="Q33" s="195">
        <v>3</v>
      </c>
      <c r="R33" s="214" t="s">
        <v>67</v>
      </c>
    </row>
    <row r="34" spans="1:18" ht="12" customHeight="1">
      <c r="A34" s="142" t="s">
        <v>79</v>
      </c>
      <c r="B34" s="98">
        <f t="shared" si="14"/>
        <v>285</v>
      </c>
      <c r="C34" s="108">
        <v>24</v>
      </c>
      <c r="D34" s="108">
        <v>5</v>
      </c>
      <c r="E34" s="108">
        <v>155</v>
      </c>
      <c r="F34" s="108">
        <v>79</v>
      </c>
      <c r="G34" s="108">
        <v>22</v>
      </c>
      <c r="H34" s="195">
        <f>(SUM(I34:K34))+D34</f>
        <v>240</v>
      </c>
      <c r="I34" s="195">
        <v>151</v>
      </c>
      <c r="J34" s="195">
        <v>74</v>
      </c>
      <c r="K34" s="195">
        <v>10</v>
      </c>
      <c r="L34" s="195">
        <f t="shared" si="15"/>
        <v>236</v>
      </c>
      <c r="M34" s="195">
        <v>44</v>
      </c>
      <c r="N34" s="195">
        <v>8</v>
      </c>
      <c r="O34" s="195">
        <f>D34+I34+P34+Q34</f>
        <v>208</v>
      </c>
      <c r="P34" s="195">
        <v>44</v>
      </c>
      <c r="Q34" s="195">
        <v>8</v>
      </c>
      <c r="R34" s="214" t="s">
        <v>79</v>
      </c>
    </row>
    <row r="35" spans="1:18" ht="12" customHeight="1">
      <c r="A35" s="142" t="s">
        <v>80</v>
      </c>
      <c r="B35" s="98">
        <f t="shared" si="14"/>
        <v>363</v>
      </c>
      <c r="C35" s="108">
        <v>38</v>
      </c>
      <c r="D35" s="108">
        <v>11</v>
      </c>
      <c r="E35" s="108">
        <v>183</v>
      </c>
      <c r="F35" s="108">
        <v>104</v>
      </c>
      <c r="G35" s="108">
        <v>27</v>
      </c>
      <c r="H35" s="195">
        <f>(SUM(I35:K35))+D35</f>
        <v>324</v>
      </c>
      <c r="I35" s="195">
        <v>183</v>
      </c>
      <c r="J35" s="195">
        <v>103</v>
      </c>
      <c r="K35" s="195">
        <v>27</v>
      </c>
      <c r="L35" s="195">
        <f t="shared" si="15"/>
        <v>337</v>
      </c>
      <c r="M35" s="195">
        <v>81</v>
      </c>
      <c r="N35" s="195">
        <v>24</v>
      </c>
      <c r="O35" s="195">
        <f>D35+I35+P35+Q35</f>
        <v>299</v>
      </c>
      <c r="P35" s="195">
        <v>81</v>
      </c>
      <c r="Q35" s="195">
        <v>24</v>
      </c>
      <c r="R35" s="214" t="s">
        <v>80</v>
      </c>
    </row>
    <row r="36" spans="1:18" ht="12" customHeight="1">
      <c r="A36" s="142" t="s">
        <v>81</v>
      </c>
      <c r="B36" s="98">
        <f t="shared" si="14"/>
        <v>425</v>
      </c>
      <c r="C36" s="108">
        <v>34</v>
      </c>
      <c r="D36" s="108">
        <v>27</v>
      </c>
      <c r="E36" s="108">
        <v>227</v>
      </c>
      <c r="F36" s="108">
        <v>116</v>
      </c>
      <c r="G36" s="108">
        <v>21</v>
      </c>
      <c r="H36" s="195">
        <f>(SUM(I36:K36))+D36</f>
        <v>391</v>
      </c>
      <c r="I36" s="195">
        <v>227</v>
      </c>
      <c r="J36" s="195">
        <v>116</v>
      </c>
      <c r="K36" s="195">
        <v>21</v>
      </c>
      <c r="L36" s="195">
        <f t="shared" si="15"/>
        <v>415</v>
      </c>
      <c r="M36" s="195">
        <v>98</v>
      </c>
      <c r="N36" s="195">
        <v>29</v>
      </c>
      <c r="O36" s="195">
        <f>D36+I36+P36+Q36</f>
        <v>381</v>
      </c>
      <c r="P36" s="195">
        <v>98</v>
      </c>
      <c r="Q36" s="195">
        <v>29</v>
      </c>
      <c r="R36" s="214" t="s">
        <v>81</v>
      </c>
    </row>
    <row r="37" spans="1:18" ht="12" customHeight="1">
      <c r="A37" s="142" t="s">
        <v>83</v>
      </c>
      <c r="B37" s="98">
        <f t="shared" si="14"/>
        <v>569</v>
      </c>
      <c r="C37" s="108">
        <v>34</v>
      </c>
      <c r="D37" s="108">
        <v>42</v>
      </c>
      <c r="E37" s="108">
        <v>297</v>
      </c>
      <c r="F37" s="108">
        <v>169</v>
      </c>
      <c r="G37" s="108">
        <v>27</v>
      </c>
      <c r="H37" s="195">
        <f>(SUM(I37:K37))+D37</f>
        <v>535</v>
      </c>
      <c r="I37" s="195">
        <v>297</v>
      </c>
      <c r="J37" s="195">
        <v>169</v>
      </c>
      <c r="K37" s="195">
        <v>27</v>
      </c>
      <c r="L37" s="195">
        <f t="shared" si="15"/>
        <v>499</v>
      </c>
      <c r="M37" s="195">
        <v>90</v>
      </c>
      <c r="N37" s="195">
        <v>36</v>
      </c>
      <c r="O37" s="195">
        <f>D37+I37+P37+Q37</f>
        <v>465</v>
      </c>
      <c r="P37" s="195">
        <v>90</v>
      </c>
      <c r="Q37" s="195">
        <v>36</v>
      </c>
      <c r="R37" s="214" t="s">
        <v>83</v>
      </c>
    </row>
    <row r="38" spans="1:18" s="168" customFormat="1" ht="6" customHeight="1">
      <c r="A38" s="142"/>
      <c r="B38" s="98"/>
      <c r="C38" s="108"/>
      <c r="D38" s="108"/>
      <c r="E38" s="108"/>
      <c r="F38" s="108"/>
      <c r="G38" s="108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214"/>
    </row>
    <row r="39" spans="1:18" ht="12" customHeight="1">
      <c r="A39" s="142" t="s">
        <v>84</v>
      </c>
      <c r="B39" s="98">
        <f>SUM(C39:G39)</f>
        <v>617</v>
      </c>
      <c r="C39" s="108">
        <v>42</v>
      </c>
      <c r="D39" s="108">
        <v>23</v>
      </c>
      <c r="E39" s="108">
        <v>326</v>
      </c>
      <c r="F39" s="108">
        <v>184</v>
      </c>
      <c r="G39" s="108">
        <v>42</v>
      </c>
      <c r="H39" s="195">
        <f>(SUM(I39:K39))+D39</f>
        <v>575</v>
      </c>
      <c r="I39" s="195">
        <v>326</v>
      </c>
      <c r="J39" s="195">
        <v>184</v>
      </c>
      <c r="K39" s="195">
        <v>42</v>
      </c>
      <c r="L39" s="195">
        <f>(SUM(C39:E39))+M39+N39</f>
        <v>562</v>
      </c>
      <c r="M39" s="195">
        <v>129</v>
      </c>
      <c r="N39" s="195">
        <v>42</v>
      </c>
      <c r="O39" s="195">
        <f>D39+I39+P39+Q39</f>
        <v>520</v>
      </c>
      <c r="P39" s="195">
        <v>129</v>
      </c>
      <c r="Q39" s="195">
        <v>42</v>
      </c>
      <c r="R39" s="214" t="s">
        <v>84</v>
      </c>
    </row>
    <row r="40" spans="1:18" ht="12" customHeight="1">
      <c r="A40" s="142" t="s">
        <v>32</v>
      </c>
      <c r="B40" s="98">
        <f>SUM(C40:G40)</f>
        <v>658</v>
      </c>
      <c r="C40" s="108">
        <v>47</v>
      </c>
      <c r="D40" s="108">
        <v>49</v>
      </c>
      <c r="E40" s="108">
        <v>316</v>
      </c>
      <c r="F40" s="108">
        <v>194</v>
      </c>
      <c r="G40" s="108">
        <v>52</v>
      </c>
      <c r="H40" s="195">
        <f>(SUM(I40:K40))+D40</f>
        <v>611</v>
      </c>
      <c r="I40" s="195">
        <v>316</v>
      </c>
      <c r="J40" s="195">
        <v>194</v>
      </c>
      <c r="K40" s="195">
        <v>52</v>
      </c>
      <c r="L40" s="195">
        <f>(SUM(C40:E40))+M40+N40</f>
        <v>590</v>
      </c>
      <c r="M40" s="195">
        <v>120</v>
      </c>
      <c r="N40" s="195">
        <v>58</v>
      </c>
      <c r="O40" s="195">
        <f>D40+I40+P40+Q40</f>
        <v>543</v>
      </c>
      <c r="P40" s="195">
        <v>120</v>
      </c>
      <c r="Q40" s="195">
        <v>58</v>
      </c>
      <c r="R40" s="214" t="s">
        <v>32</v>
      </c>
    </row>
    <row r="41" spans="1:18" ht="12" customHeight="1">
      <c r="A41" s="142" t="s">
        <v>52</v>
      </c>
      <c r="B41" s="98">
        <f>SUM(C41:G41)</f>
        <v>651</v>
      </c>
      <c r="C41" s="108">
        <v>57</v>
      </c>
      <c r="D41" s="108">
        <v>49</v>
      </c>
      <c r="E41" s="108">
        <v>335</v>
      </c>
      <c r="F41" s="108">
        <v>164</v>
      </c>
      <c r="G41" s="108">
        <v>46</v>
      </c>
      <c r="H41" s="195">
        <f>(SUM(I41:K41))+D41</f>
        <v>594</v>
      </c>
      <c r="I41" s="195">
        <v>335</v>
      </c>
      <c r="J41" s="195">
        <v>164</v>
      </c>
      <c r="K41" s="195">
        <v>46</v>
      </c>
      <c r="L41" s="195">
        <f>(SUM(C41:E41))+M41+N41</f>
        <v>607</v>
      </c>
      <c r="M41" s="195">
        <v>119</v>
      </c>
      <c r="N41" s="195">
        <v>47</v>
      </c>
      <c r="O41" s="195">
        <f>D41+I41+P41+Q41</f>
        <v>550</v>
      </c>
      <c r="P41" s="195">
        <v>119</v>
      </c>
      <c r="Q41" s="195">
        <v>47</v>
      </c>
      <c r="R41" s="214" t="s">
        <v>52</v>
      </c>
    </row>
    <row r="42" spans="1:18" ht="12" customHeight="1">
      <c r="A42" s="142" t="s">
        <v>86</v>
      </c>
      <c r="B42" s="98">
        <f>SUM(C42:G42)</f>
        <v>700</v>
      </c>
      <c r="C42" s="108">
        <v>80</v>
      </c>
      <c r="D42" s="108">
        <v>39</v>
      </c>
      <c r="E42" s="108">
        <v>367</v>
      </c>
      <c r="F42" s="108">
        <v>155</v>
      </c>
      <c r="G42" s="108">
        <v>59</v>
      </c>
      <c r="H42" s="195">
        <f>(SUM(I42:K42))+D42</f>
        <v>620</v>
      </c>
      <c r="I42" s="195">
        <v>367</v>
      </c>
      <c r="J42" s="195">
        <v>155</v>
      </c>
      <c r="K42" s="195">
        <v>59</v>
      </c>
      <c r="L42" s="195">
        <f>(SUM(C42:E42))+M42+N42</f>
        <v>651</v>
      </c>
      <c r="M42" s="195">
        <v>126</v>
      </c>
      <c r="N42" s="195">
        <v>39</v>
      </c>
      <c r="O42" s="195">
        <f>D42+I42+P42+Q42</f>
        <v>571</v>
      </c>
      <c r="P42" s="195">
        <v>126</v>
      </c>
      <c r="Q42" s="195">
        <v>39</v>
      </c>
      <c r="R42" s="214" t="s">
        <v>86</v>
      </c>
    </row>
    <row r="43" spans="1:18" ht="12" customHeight="1">
      <c r="A43" s="142" t="s">
        <v>87</v>
      </c>
      <c r="B43" s="98">
        <f>SUM(C43:G43)</f>
        <v>822</v>
      </c>
      <c r="C43" s="108">
        <v>161</v>
      </c>
      <c r="D43" s="108">
        <v>100</v>
      </c>
      <c r="E43" s="108">
        <v>363</v>
      </c>
      <c r="F43" s="108">
        <v>112</v>
      </c>
      <c r="G43" s="108">
        <v>86</v>
      </c>
      <c r="H43" s="195">
        <f>(SUM(I43:K43))+D43</f>
        <v>660</v>
      </c>
      <c r="I43" s="195">
        <v>363</v>
      </c>
      <c r="J43" s="195">
        <v>111</v>
      </c>
      <c r="K43" s="195">
        <v>86</v>
      </c>
      <c r="L43" s="195">
        <f>(SUM(C43:E43))+M43+N43</f>
        <v>804</v>
      </c>
      <c r="M43" s="195">
        <v>131</v>
      </c>
      <c r="N43" s="195">
        <v>49</v>
      </c>
      <c r="O43" s="195">
        <f>D43+I43+P43+Q43</f>
        <v>643</v>
      </c>
      <c r="P43" s="195">
        <v>131</v>
      </c>
      <c r="Q43" s="195">
        <v>49</v>
      </c>
      <c r="R43" s="214" t="s">
        <v>87</v>
      </c>
    </row>
    <row r="44" spans="1:18" s="168" customFormat="1" ht="5.25" customHeight="1">
      <c r="A44" s="142"/>
      <c r="B44" s="98"/>
      <c r="C44" s="108"/>
      <c r="D44" s="108"/>
      <c r="E44" s="108"/>
      <c r="F44" s="108"/>
      <c r="G44" s="108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214"/>
    </row>
    <row r="45" spans="1:18" ht="12" customHeight="1">
      <c r="A45" s="142" t="s">
        <v>89</v>
      </c>
      <c r="B45" s="98">
        <f>SUM(C45:G45)</f>
        <v>842</v>
      </c>
      <c r="C45" s="108">
        <v>294</v>
      </c>
      <c r="D45" s="108">
        <v>104</v>
      </c>
      <c r="E45" s="108">
        <v>313</v>
      </c>
      <c r="F45" s="108">
        <v>84</v>
      </c>
      <c r="G45" s="108">
        <v>47</v>
      </c>
      <c r="H45" s="195">
        <f>(SUM(I45:K45))+D45</f>
        <v>548</v>
      </c>
      <c r="I45" s="195">
        <v>313</v>
      </c>
      <c r="J45" s="195">
        <v>84</v>
      </c>
      <c r="K45" s="195">
        <v>47</v>
      </c>
      <c r="L45" s="195">
        <f>(SUM(C45:E45))+M45+N45</f>
        <v>796</v>
      </c>
      <c r="M45" s="195">
        <v>54</v>
      </c>
      <c r="N45" s="195">
        <v>31</v>
      </c>
      <c r="O45" s="195">
        <f>D45+I45+P45+Q45</f>
        <v>502</v>
      </c>
      <c r="P45" s="195">
        <v>54</v>
      </c>
      <c r="Q45" s="195">
        <v>31</v>
      </c>
      <c r="R45" s="214" t="s">
        <v>89</v>
      </c>
    </row>
    <row r="46" spans="1:18" ht="12" customHeight="1">
      <c r="A46" s="142" t="s">
        <v>90</v>
      </c>
      <c r="B46" s="98">
        <f>SUM(C46:G46)</f>
        <v>695</v>
      </c>
      <c r="C46" s="108">
        <v>433</v>
      </c>
      <c r="D46" s="108">
        <v>76</v>
      </c>
      <c r="E46" s="108">
        <v>148</v>
      </c>
      <c r="F46" s="108">
        <v>28</v>
      </c>
      <c r="G46" s="108">
        <v>10</v>
      </c>
      <c r="H46" s="195">
        <f>(SUM(I46:K46))+D46</f>
        <v>262</v>
      </c>
      <c r="I46" s="195">
        <v>148</v>
      </c>
      <c r="J46" s="195">
        <v>28</v>
      </c>
      <c r="K46" s="195">
        <v>10</v>
      </c>
      <c r="L46" s="195">
        <f>(SUM(C46:E46))+M46+N46</f>
        <v>687</v>
      </c>
      <c r="M46" s="195">
        <v>18</v>
      </c>
      <c r="N46" s="195">
        <v>12</v>
      </c>
      <c r="O46" s="195">
        <f>D46+I46+P46+Q46</f>
        <v>254</v>
      </c>
      <c r="P46" s="195">
        <v>18</v>
      </c>
      <c r="Q46" s="195">
        <v>12</v>
      </c>
      <c r="R46" s="214" t="s">
        <v>90</v>
      </c>
    </row>
    <row r="47" spans="1:18" ht="12" customHeight="1">
      <c r="A47" s="142" t="s">
        <v>91</v>
      </c>
      <c r="B47" s="98">
        <f>SUM(C47:G47)</f>
        <v>611</v>
      </c>
      <c r="C47" s="108">
        <v>482</v>
      </c>
      <c r="D47" s="108">
        <v>77</v>
      </c>
      <c r="E47" s="108">
        <v>41</v>
      </c>
      <c r="F47" s="108">
        <v>9</v>
      </c>
      <c r="G47" s="195">
        <v>2</v>
      </c>
      <c r="H47" s="195">
        <f>(SUM(I47:K47))+D47</f>
        <v>129</v>
      </c>
      <c r="I47" s="195">
        <v>41</v>
      </c>
      <c r="J47" s="195">
        <v>9</v>
      </c>
      <c r="K47" s="195">
        <v>2</v>
      </c>
      <c r="L47" s="195">
        <f>(SUM(C47:E47))+M47+N47</f>
        <v>610</v>
      </c>
      <c r="M47" s="195">
        <v>7</v>
      </c>
      <c r="N47" s="195">
        <v>3</v>
      </c>
      <c r="O47" s="195">
        <f>D47+I47+P47+Q47</f>
        <v>128</v>
      </c>
      <c r="P47" s="195">
        <v>7</v>
      </c>
      <c r="Q47" s="195">
        <v>3</v>
      </c>
      <c r="R47" s="214" t="s">
        <v>91</v>
      </c>
    </row>
    <row r="48" spans="1:18" ht="12" customHeight="1">
      <c r="A48" s="142" t="s">
        <v>92</v>
      </c>
      <c r="B48" s="98">
        <f>SUM(C48:G48)</f>
        <v>501</v>
      </c>
      <c r="C48" s="108">
        <v>444</v>
      </c>
      <c r="D48" s="108">
        <v>41</v>
      </c>
      <c r="E48" s="108">
        <v>15</v>
      </c>
      <c r="F48" s="108">
        <v>1</v>
      </c>
      <c r="G48" s="193" t="s">
        <v>22</v>
      </c>
      <c r="H48" s="195">
        <f>(SUM(I48:K48))+D48</f>
        <v>57</v>
      </c>
      <c r="I48" s="195">
        <v>15</v>
      </c>
      <c r="J48" s="195">
        <v>1</v>
      </c>
      <c r="K48" s="193" t="s">
        <v>22</v>
      </c>
      <c r="L48" s="195">
        <f>(SUM(C48:E48))+M48</f>
        <v>501</v>
      </c>
      <c r="M48" s="195">
        <v>1</v>
      </c>
      <c r="N48" s="193" t="s">
        <v>22</v>
      </c>
      <c r="O48" s="195">
        <f>D48+I48+P48</f>
        <v>57</v>
      </c>
      <c r="P48" s="195">
        <v>1</v>
      </c>
      <c r="Q48" s="193" t="s">
        <v>22</v>
      </c>
      <c r="R48" s="214" t="s">
        <v>92</v>
      </c>
    </row>
    <row r="49" spans="1:18" ht="12" customHeight="1">
      <c r="A49" s="142" t="s">
        <v>78</v>
      </c>
      <c r="B49" s="98">
        <f>SUM(C49:G49)</f>
        <v>382</v>
      </c>
      <c r="C49" s="108">
        <v>356</v>
      </c>
      <c r="D49" s="108">
        <v>23</v>
      </c>
      <c r="E49" s="108">
        <v>3</v>
      </c>
      <c r="F49" s="193" t="s">
        <v>22</v>
      </c>
      <c r="G49" s="193" t="s">
        <v>22</v>
      </c>
      <c r="H49" s="195">
        <f>(SUM(I49:K49))+D49</f>
        <v>26</v>
      </c>
      <c r="I49" s="195">
        <v>3</v>
      </c>
      <c r="J49" s="193" t="s">
        <v>22</v>
      </c>
      <c r="K49" s="193" t="s">
        <v>22</v>
      </c>
      <c r="L49" s="195">
        <f>(SUM(C49:E49))+M49</f>
        <v>383</v>
      </c>
      <c r="M49" s="195">
        <v>1</v>
      </c>
      <c r="N49" s="193" t="s">
        <v>22</v>
      </c>
      <c r="O49" s="195">
        <f>D49+I49+P49</f>
        <v>27</v>
      </c>
      <c r="P49" s="195">
        <v>1</v>
      </c>
      <c r="Q49" s="193" t="s">
        <v>22</v>
      </c>
      <c r="R49" s="214" t="s">
        <v>78</v>
      </c>
    </row>
    <row r="50" spans="1:18" ht="6" customHeight="1">
      <c r="A50" s="177"/>
      <c r="B50" s="185"/>
      <c r="C50" s="191"/>
      <c r="D50" s="191"/>
      <c r="E50" s="191"/>
      <c r="F50" s="191"/>
      <c r="G50" s="191"/>
      <c r="H50" s="199"/>
      <c r="I50" s="199"/>
      <c r="J50" s="199"/>
      <c r="K50" s="199"/>
      <c r="L50" s="199"/>
      <c r="M50" s="199"/>
      <c r="N50" s="199"/>
      <c r="O50" s="199"/>
      <c r="P50" s="199"/>
      <c r="Q50" s="208"/>
      <c r="R50" s="215"/>
    </row>
    <row r="51" spans="1:18" ht="6" customHeight="1">
      <c r="A51" s="179"/>
      <c r="B51" s="186"/>
      <c r="C51" s="108"/>
      <c r="D51" s="108"/>
      <c r="E51" s="108"/>
      <c r="F51" s="108"/>
      <c r="G51" s="108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214"/>
    </row>
    <row r="52" spans="1:18" ht="12" customHeight="1">
      <c r="A52" s="169" t="s">
        <v>93</v>
      </c>
      <c r="B52" s="98">
        <f t="shared" ref="B52:G52" si="16">SUM(B53:B70)</f>
        <v>9971</v>
      </c>
      <c r="C52" s="186">
        <f t="shared" si="16"/>
        <v>5028</v>
      </c>
      <c r="D52" s="186">
        <f t="shared" si="16"/>
        <v>524</v>
      </c>
      <c r="E52" s="186">
        <f t="shared" si="16"/>
        <v>3326</v>
      </c>
      <c r="F52" s="186">
        <f t="shared" si="16"/>
        <v>957</v>
      </c>
      <c r="G52" s="186">
        <f t="shared" si="16"/>
        <v>136</v>
      </c>
      <c r="H52" s="109">
        <f>(SUM(I52:K52))+D52</f>
        <v>4024</v>
      </c>
      <c r="I52" s="109">
        <f t="shared" ref="I52:Q52" si="17">SUM(I53:I70)</f>
        <v>2547</v>
      </c>
      <c r="J52" s="109">
        <f t="shared" si="17"/>
        <v>839</v>
      </c>
      <c r="K52" s="109">
        <f t="shared" si="17"/>
        <v>114</v>
      </c>
      <c r="L52" s="109">
        <f t="shared" si="17"/>
        <v>9648</v>
      </c>
      <c r="M52" s="109">
        <f t="shared" si="17"/>
        <v>686</v>
      </c>
      <c r="N52" s="109">
        <f t="shared" si="17"/>
        <v>84</v>
      </c>
      <c r="O52" s="109">
        <f t="shared" si="17"/>
        <v>3740</v>
      </c>
      <c r="P52" s="109">
        <f t="shared" si="17"/>
        <v>586</v>
      </c>
      <c r="Q52" s="109">
        <f t="shared" si="17"/>
        <v>83</v>
      </c>
      <c r="R52" s="217" t="s">
        <v>93</v>
      </c>
    </row>
    <row r="53" spans="1:18" ht="12" customHeight="1">
      <c r="A53" s="142" t="s">
        <v>124</v>
      </c>
      <c r="B53" s="98">
        <f t="shared" ref="B53:B58" si="18">SUM(C53:G53)</f>
        <v>956</v>
      </c>
      <c r="C53" s="186">
        <v>364</v>
      </c>
      <c r="D53" s="194" t="s">
        <v>22</v>
      </c>
      <c r="E53" s="109">
        <v>590</v>
      </c>
      <c r="F53" s="109">
        <v>2</v>
      </c>
      <c r="G53" s="194" t="s">
        <v>22</v>
      </c>
      <c r="H53" s="193" t="s">
        <v>22</v>
      </c>
      <c r="I53" s="193" t="s">
        <v>22</v>
      </c>
      <c r="J53" s="193" t="s">
        <v>22</v>
      </c>
      <c r="K53" s="193" t="s">
        <v>22</v>
      </c>
      <c r="L53" s="195">
        <f>(SUM(C53:E53))+M53</f>
        <v>959</v>
      </c>
      <c r="M53" s="109">
        <v>5</v>
      </c>
      <c r="N53" s="193" t="s">
        <v>22</v>
      </c>
      <c r="O53" s="193" t="s">
        <v>22</v>
      </c>
      <c r="P53" s="193" t="s">
        <v>22</v>
      </c>
      <c r="Q53" s="193" t="s">
        <v>22</v>
      </c>
      <c r="R53" s="214" t="s">
        <v>124</v>
      </c>
    </row>
    <row r="54" spans="1:18" ht="12" customHeight="1">
      <c r="A54" s="142" t="s">
        <v>67</v>
      </c>
      <c r="B54" s="98">
        <f t="shared" si="18"/>
        <v>342</v>
      </c>
      <c r="C54" s="108">
        <v>18</v>
      </c>
      <c r="D54" s="193" t="s">
        <v>22</v>
      </c>
      <c r="E54" s="195">
        <v>199</v>
      </c>
      <c r="F54" s="195">
        <v>112</v>
      </c>
      <c r="G54" s="195">
        <v>13</v>
      </c>
      <c r="H54" s="195">
        <f>(SUM(I54:K54))</f>
        <v>19</v>
      </c>
      <c r="I54" s="195">
        <v>13</v>
      </c>
      <c r="J54" s="195">
        <v>5</v>
      </c>
      <c r="K54" s="195">
        <v>1</v>
      </c>
      <c r="L54" s="195">
        <f>(SUM(C54:E54))+M54+N54</f>
        <v>320</v>
      </c>
      <c r="M54" s="195">
        <v>102</v>
      </c>
      <c r="N54" s="195">
        <v>1</v>
      </c>
      <c r="O54" s="195">
        <f>I54+P54</f>
        <v>20</v>
      </c>
      <c r="P54" s="195">
        <v>7</v>
      </c>
      <c r="Q54" s="193" t="s">
        <v>22</v>
      </c>
      <c r="R54" s="214" t="s">
        <v>67</v>
      </c>
    </row>
    <row r="55" spans="1:18" ht="12" customHeight="1">
      <c r="A55" s="142" t="s">
        <v>79</v>
      </c>
      <c r="B55" s="98">
        <f t="shared" si="18"/>
        <v>215</v>
      </c>
      <c r="C55" s="108">
        <v>31</v>
      </c>
      <c r="D55" s="195">
        <v>2</v>
      </c>
      <c r="E55" s="195">
        <v>106</v>
      </c>
      <c r="F55" s="195">
        <v>57</v>
      </c>
      <c r="G55" s="195">
        <v>19</v>
      </c>
      <c r="H55" s="195">
        <f>(SUM(I55:K55))+D55</f>
        <v>166</v>
      </c>
      <c r="I55" s="195">
        <v>103</v>
      </c>
      <c r="J55" s="195">
        <v>49</v>
      </c>
      <c r="K55" s="195">
        <v>12</v>
      </c>
      <c r="L55" s="195">
        <f>(SUM(C55:E55))+M55</f>
        <v>176</v>
      </c>
      <c r="M55" s="195">
        <v>37</v>
      </c>
      <c r="N55" s="193" t="s">
        <v>22</v>
      </c>
      <c r="O55" s="195">
        <f>D55+I55+P55</f>
        <v>142</v>
      </c>
      <c r="P55" s="195">
        <v>37</v>
      </c>
      <c r="Q55" s="193" t="s">
        <v>22</v>
      </c>
      <c r="R55" s="214" t="s">
        <v>79</v>
      </c>
    </row>
    <row r="56" spans="1:18" ht="12" customHeight="1">
      <c r="A56" s="142" t="s">
        <v>80</v>
      </c>
      <c r="B56" s="98">
        <f t="shared" si="18"/>
        <v>286</v>
      </c>
      <c r="C56" s="108">
        <v>49</v>
      </c>
      <c r="D56" s="195">
        <v>4</v>
      </c>
      <c r="E56" s="195">
        <v>150</v>
      </c>
      <c r="F56" s="195">
        <v>64</v>
      </c>
      <c r="G56" s="195">
        <v>19</v>
      </c>
      <c r="H56" s="195">
        <f>(SUM(I56:K56))+D56</f>
        <v>235</v>
      </c>
      <c r="I56" s="195">
        <v>150</v>
      </c>
      <c r="J56" s="195">
        <v>63</v>
      </c>
      <c r="K56" s="195">
        <v>18</v>
      </c>
      <c r="L56" s="195">
        <f>(SUM(C56:E56))+M56+N56</f>
        <v>268</v>
      </c>
      <c r="M56" s="195">
        <v>60</v>
      </c>
      <c r="N56" s="195">
        <v>5</v>
      </c>
      <c r="O56" s="195">
        <f>D56+I56+P56+Q56</f>
        <v>219</v>
      </c>
      <c r="P56" s="195">
        <v>60</v>
      </c>
      <c r="Q56" s="195">
        <v>5</v>
      </c>
      <c r="R56" s="214" t="s">
        <v>80</v>
      </c>
    </row>
    <row r="57" spans="1:18" ht="12" customHeight="1">
      <c r="A57" s="142" t="s">
        <v>81</v>
      </c>
      <c r="B57" s="98">
        <f t="shared" si="18"/>
        <v>402</v>
      </c>
      <c r="C57" s="108">
        <v>73</v>
      </c>
      <c r="D57" s="195">
        <v>19</v>
      </c>
      <c r="E57" s="195">
        <v>206</v>
      </c>
      <c r="F57" s="195">
        <v>91</v>
      </c>
      <c r="G57" s="195">
        <v>13</v>
      </c>
      <c r="H57" s="195">
        <f>(SUM(I57:K57))+D57</f>
        <v>329</v>
      </c>
      <c r="I57" s="195">
        <v>206</v>
      </c>
      <c r="J57" s="195">
        <v>91</v>
      </c>
      <c r="K57" s="195">
        <v>13</v>
      </c>
      <c r="L57" s="195">
        <f>(SUM(C57:E57))+M57+N57</f>
        <v>361</v>
      </c>
      <c r="M57" s="195">
        <v>57</v>
      </c>
      <c r="N57" s="195">
        <v>6</v>
      </c>
      <c r="O57" s="195">
        <f>D57+I57+P57+Q57</f>
        <v>288</v>
      </c>
      <c r="P57" s="195">
        <v>57</v>
      </c>
      <c r="Q57" s="195">
        <v>6</v>
      </c>
      <c r="R57" s="214" t="s">
        <v>81</v>
      </c>
    </row>
    <row r="58" spans="1:18" ht="12" customHeight="1">
      <c r="A58" s="142" t="s">
        <v>83</v>
      </c>
      <c r="B58" s="98">
        <f t="shared" si="18"/>
        <v>410</v>
      </c>
      <c r="C58" s="108">
        <v>66</v>
      </c>
      <c r="D58" s="195">
        <v>18</v>
      </c>
      <c r="E58" s="195">
        <v>218</v>
      </c>
      <c r="F58" s="195">
        <v>97</v>
      </c>
      <c r="G58" s="195">
        <v>11</v>
      </c>
      <c r="H58" s="195">
        <f>(SUM(I58:K58))+D58</f>
        <v>343</v>
      </c>
      <c r="I58" s="195">
        <v>218</v>
      </c>
      <c r="J58" s="195">
        <v>97</v>
      </c>
      <c r="K58" s="195">
        <v>10</v>
      </c>
      <c r="L58" s="195">
        <f>(SUM(C58:E58))+M58+N58</f>
        <v>388</v>
      </c>
      <c r="M58" s="195">
        <v>77</v>
      </c>
      <c r="N58" s="195">
        <v>9</v>
      </c>
      <c r="O58" s="195">
        <f>D58+I58+P58+Q58</f>
        <v>322</v>
      </c>
      <c r="P58" s="195">
        <v>77</v>
      </c>
      <c r="Q58" s="195">
        <v>9</v>
      </c>
      <c r="R58" s="214" t="s">
        <v>83</v>
      </c>
    </row>
    <row r="59" spans="1:18" s="168" customFormat="1" ht="6" customHeight="1">
      <c r="A59" s="142"/>
      <c r="B59" s="98"/>
      <c r="C59" s="108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214"/>
    </row>
    <row r="60" spans="1:18" ht="12" customHeight="1">
      <c r="A60" s="142" t="s">
        <v>84</v>
      </c>
      <c r="B60" s="98">
        <f>SUM(C60:G60)</f>
        <v>557</v>
      </c>
      <c r="C60" s="108">
        <v>90</v>
      </c>
      <c r="D60" s="195">
        <v>23</v>
      </c>
      <c r="E60" s="195">
        <v>294</v>
      </c>
      <c r="F60" s="195">
        <v>125</v>
      </c>
      <c r="G60" s="195">
        <v>25</v>
      </c>
      <c r="H60" s="195">
        <f>(SUM(I60:K60))+D60</f>
        <v>466</v>
      </c>
      <c r="I60" s="195">
        <v>294</v>
      </c>
      <c r="J60" s="195">
        <v>125</v>
      </c>
      <c r="K60" s="195">
        <v>24</v>
      </c>
      <c r="L60" s="195">
        <f>(SUM(C60:E60))+M60+N60</f>
        <v>499</v>
      </c>
      <c r="M60" s="195">
        <v>83</v>
      </c>
      <c r="N60" s="195">
        <v>9</v>
      </c>
      <c r="O60" s="195">
        <f>D60+I60+P60+Q60</f>
        <v>409</v>
      </c>
      <c r="P60" s="195">
        <v>83</v>
      </c>
      <c r="Q60" s="195">
        <v>9</v>
      </c>
      <c r="R60" s="214" t="s">
        <v>84</v>
      </c>
    </row>
    <row r="61" spans="1:18" ht="12" customHeight="1">
      <c r="A61" s="142" t="s">
        <v>32</v>
      </c>
      <c r="B61" s="98">
        <f>SUM(C61:G61)</f>
        <v>582</v>
      </c>
      <c r="C61" s="108">
        <v>72</v>
      </c>
      <c r="D61" s="195">
        <v>30</v>
      </c>
      <c r="E61" s="195">
        <v>344</v>
      </c>
      <c r="F61" s="195">
        <v>123</v>
      </c>
      <c r="G61" s="195">
        <v>13</v>
      </c>
      <c r="H61" s="195">
        <f>(SUM(I61:K61))+D61</f>
        <v>510</v>
      </c>
      <c r="I61" s="195">
        <v>344</v>
      </c>
      <c r="J61" s="195">
        <v>123</v>
      </c>
      <c r="K61" s="195">
        <v>13</v>
      </c>
      <c r="L61" s="195">
        <f>(SUM(C61:E61))+M61+N61</f>
        <v>533</v>
      </c>
      <c r="M61" s="195">
        <v>76</v>
      </c>
      <c r="N61" s="195">
        <v>11</v>
      </c>
      <c r="O61" s="195">
        <f>D61+I61+P61+Q61</f>
        <v>461</v>
      </c>
      <c r="P61" s="195">
        <v>76</v>
      </c>
      <c r="Q61" s="195">
        <v>11</v>
      </c>
      <c r="R61" s="214" t="s">
        <v>32</v>
      </c>
    </row>
    <row r="62" spans="1:18" ht="12" customHeight="1">
      <c r="A62" s="142" t="s">
        <v>52</v>
      </c>
      <c r="B62" s="98">
        <f>SUM(C62:G62)</f>
        <v>615</v>
      </c>
      <c r="C62" s="108">
        <v>110</v>
      </c>
      <c r="D62" s="195">
        <v>43</v>
      </c>
      <c r="E62" s="195">
        <v>346</v>
      </c>
      <c r="F62" s="195">
        <v>104</v>
      </c>
      <c r="G62" s="195">
        <v>12</v>
      </c>
      <c r="H62" s="195">
        <f>(SUM(I62:K62))+D62</f>
        <v>505</v>
      </c>
      <c r="I62" s="195">
        <v>346</v>
      </c>
      <c r="J62" s="195">
        <v>104</v>
      </c>
      <c r="K62" s="195">
        <v>12</v>
      </c>
      <c r="L62" s="195">
        <f>(SUM(C62:E62))+M62+N62</f>
        <v>588</v>
      </c>
      <c r="M62" s="195">
        <v>81</v>
      </c>
      <c r="N62" s="195">
        <v>8</v>
      </c>
      <c r="O62" s="195">
        <f>D62+I62+P62+Q62</f>
        <v>478</v>
      </c>
      <c r="P62" s="195">
        <v>81</v>
      </c>
      <c r="Q62" s="195">
        <v>8</v>
      </c>
      <c r="R62" s="214" t="s">
        <v>52</v>
      </c>
    </row>
    <row r="63" spans="1:18" ht="12" customHeight="1">
      <c r="A63" s="142" t="s">
        <v>86</v>
      </c>
      <c r="B63" s="98">
        <f>SUM(C63:G63)</f>
        <v>639</v>
      </c>
      <c r="C63" s="108">
        <v>179</v>
      </c>
      <c r="D63" s="195">
        <v>59</v>
      </c>
      <c r="E63" s="195">
        <v>315</v>
      </c>
      <c r="F63" s="195">
        <v>82</v>
      </c>
      <c r="G63" s="195">
        <v>4</v>
      </c>
      <c r="H63" s="195">
        <f>(SUM(I63:K63))+D63</f>
        <v>460</v>
      </c>
      <c r="I63" s="195">
        <v>315</v>
      </c>
      <c r="J63" s="195">
        <v>82</v>
      </c>
      <c r="K63" s="195">
        <v>4</v>
      </c>
      <c r="L63" s="195">
        <f>(SUM(C63:E63))+M63+N63</f>
        <v>623</v>
      </c>
      <c r="M63" s="195">
        <v>54</v>
      </c>
      <c r="N63" s="195">
        <v>16</v>
      </c>
      <c r="O63" s="195">
        <f>D63+I63+P63+Q63</f>
        <v>444</v>
      </c>
      <c r="P63" s="195">
        <v>54</v>
      </c>
      <c r="Q63" s="195">
        <v>16</v>
      </c>
      <c r="R63" s="214" t="s">
        <v>86</v>
      </c>
    </row>
    <row r="64" spans="1:18" ht="12" customHeight="1">
      <c r="A64" s="142" t="s">
        <v>87</v>
      </c>
      <c r="B64" s="98">
        <f>SUM(C64:G64)</f>
        <v>805</v>
      </c>
      <c r="C64" s="108">
        <v>365</v>
      </c>
      <c r="D64" s="195">
        <v>69</v>
      </c>
      <c r="E64" s="195">
        <v>298</v>
      </c>
      <c r="F64" s="195">
        <v>67</v>
      </c>
      <c r="G64" s="195">
        <v>6</v>
      </c>
      <c r="H64" s="195">
        <f>(SUM(I64:K64))+D64</f>
        <v>440</v>
      </c>
      <c r="I64" s="195">
        <v>298</v>
      </c>
      <c r="J64" s="195">
        <v>67</v>
      </c>
      <c r="K64" s="195">
        <v>6</v>
      </c>
      <c r="L64" s="195">
        <f>(SUM(C64:E64))+M64+N64</f>
        <v>772</v>
      </c>
      <c r="M64" s="195">
        <v>33</v>
      </c>
      <c r="N64" s="195">
        <v>7</v>
      </c>
      <c r="O64" s="195">
        <f>D64+I64+P64+Q64</f>
        <v>407</v>
      </c>
      <c r="P64" s="195">
        <v>33</v>
      </c>
      <c r="Q64" s="195">
        <v>7</v>
      </c>
      <c r="R64" s="214" t="s">
        <v>87</v>
      </c>
    </row>
    <row r="65" spans="1:18" s="168" customFormat="1" ht="6" customHeight="1">
      <c r="A65" s="142"/>
      <c r="B65" s="98"/>
      <c r="C65" s="108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214"/>
    </row>
    <row r="66" spans="1:18" ht="12" customHeight="1">
      <c r="A66" s="142" t="s">
        <v>89</v>
      </c>
      <c r="B66" s="98">
        <f>SUM(C66:G66)</f>
        <v>846</v>
      </c>
      <c r="C66" s="108">
        <v>570</v>
      </c>
      <c r="D66" s="195">
        <v>78</v>
      </c>
      <c r="E66" s="195">
        <v>172</v>
      </c>
      <c r="F66" s="195">
        <v>25</v>
      </c>
      <c r="G66" s="109">
        <v>1</v>
      </c>
      <c r="H66" s="195">
        <f>(SUM(I66:K66))+D66</f>
        <v>276</v>
      </c>
      <c r="I66" s="195">
        <v>172</v>
      </c>
      <c r="J66" s="195">
        <v>25</v>
      </c>
      <c r="K66" s="195">
        <v>1</v>
      </c>
      <c r="L66" s="195">
        <f>(SUM(C66:E66))+M66+N66</f>
        <v>848</v>
      </c>
      <c r="M66" s="195">
        <v>16</v>
      </c>
      <c r="N66" s="195">
        <v>12</v>
      </c>
      <c r="O66" s="195">
        <f>D66+I66+P66+Q66</f>
        <v>278</v>
      </c>
      <c r="P66" s="195">
        <v>16</v>
      </c>
      <c r="Q66" s="195">
        <v>12</v>
      </c>
      <c r="R66" s="214" t="s">
        <v>89</v>
      </c>
    </row>
    <row r="67" spans="1:18" ht="12" customHeight="1">
      <c r="A67" s="142" t="s">
        <v>90</v>
      </c>
      <c r="B67" s="98">
        <f>SUM(C67:G67)</f>
        <v>819</v>
      </c>
      <c r="C67" s="108">
        <v>670</v>
      </c>
      <c r="D67" s="195">
        <v>76</v>
      </c>
      <c r="E67" s="195">
        <v>66</v>
      </c>
      <c r="F67" s="195">
        <v>7</v>
      </c>
      <c r="G67" s="194" t="s">
        <v>22</v>
      </c>
      <c r="H67" s="195">
        <f>(SUM(I67:K67))+D67</f>
        <v>149</v>
      </c>
      <c r="I67" s="195">
        <v>66</v>
      </c>
      <c r="J67" s="195">
        <v>7</v>
      </c>
      <c r="K67" s="193" t="s">
        <v>22</v>
      </c>
      <c r="L67" s="195">
        <f>(SUM(C67:E67))+M67</f>
        <v>815</v>
      </c>
      <c r="M67" s="195">
        <v>3</v>
      </c>
      <c r="N67" s="193" t="s">
        <v>22</v>
      </c>
      <c r="O67" s="195">
        <f>D67+I67+P67</f>
        <v>145</v>
      </c>
      <c r="P67" s="195">
        <v>3</v>
      </c>
      <c r="Q67" s="193" t="s">
        <v>22</v>
      </c>
      <c r="R67" s="214" t="s">
        <v>90</v>
      </c>
    </row>
    <row r="68" spans="1:18" ht="12" customHeight="1">
      <c r="A68" s="142" t="s">
        <v>91</v>
      </c>
      <c r="B68" s="98">
        <f>SUM(C68:G68)</f>
        <v>786</v>
      </c>
      <c r="C68" s="108">
        <v>713</v>
      </c>
      <c r="D68" s="195">
        <v>54</v>
      </c>
      <c r="E68" s="195">
        <v>18</v>
      </c>
      <c r="F68" s="109">
        <v>1</v>
      </c>
      <c r="G68" s="194" t="s">
        <v>22</v>
      </c>
      <c r="H68" s="195">
        <f>(SUM(I68:K68))+D68</f>
        <v>73</v>
      </c>
      <c r="I68" s="195">
        <v>18</v>
      </c>
      <c r="J68" s="195">
        <v>1</v>
      </c>
      <c r="K68" s="193" t="s">
        <v>22</v>
      </c>
      <c r="L68" s="195">
        <f>(SUM(C68:E68))+M68</f>
        <v>787</v>
      </c>
      <c r="M68" s="195">
        <v>2</v>
      </c>
      <c r="N68" s="193" t="s">
        <v>22</v>
      </c>
      <c r="O68" s="195">
        <f>D68+I68+P68</f>
        <v>74</v>
      </c>
      <c r="P68" s="195">
        <v>2</v>
      </c>
      <c r="Q68" s="193" t="s">
        <v>22</v>
      </c>
      <c r="R68" s="214" t="s">
        <v>91</v>
      </c>
    </row>
    <row r="69" spans="1:18" ht="12" customHeight="1">
      <c r="A69" s="142" t="s">
        <v>92</v>
      </c>
      <c r="B69" s="98">
        <f>SUM(C69:G69)</f>
        <v>748</v>
      </c>
      <c r="C69" s="108">
        <v>715</v>
      </c>
      <c r="D69" s="195">
        <v>30</v>
      </c>
      <c r="E69" s="195">
        <v>3</v>
      </c>
      <c r="F69" s="193" t="s">
        <v>22</v>
      </c>
      <c r="G69" s="193" t="s">
        <v>22</v>
      </c>
      <c r="H69" s="195">
        <f>(SUM(I69:K69))+D69</f>
        <v>33</v>
      </c>
      <c r="I69" s="195">
        <v>3</v>
      </c>
      <c r="J69" s="193" t="s">
        <v>22</v>
      </c>
      <c r="K69" s="193" t="s">
        <v>22</v>
      </c>
      <c r="L69" s="195">
        <f>(SUM(C69:E69))</f>
        <v>748</v>
      </c>
      <c r="M69" s="193" t="s">
        <v>22</v>
      </c>
      <c r="N69" s="193" t="s">
        <v>22</v>
      </c>
      <c r="O69" s="195">
        <f>D69+I69</f>
        <v>33</v>
      </c>
      <c r="P69" s="193" t="s">
        <v>22</v>
      </c>
      <c r="Q69" s="193" t="s">
        <v>22</v>
      </c>
      <c r="R69" s="214" t="s">
        <v>92</v>
      </c>
    </row>
    <row r="70" spans="1:18" ht="12" customHeight="1">
      <c r="A70" s="141" t="s">
        <v>78</v>
      </c>
      <c r="B70" s="98">
        <f>SUM(C70:G70)</f>
        <v>963</v>
      </c>
      <c r="C70" s="186">
        <v>943</v>
      </c>
      <c r="D70" s="109">
        <v>19</v>
      </c>
      <c r="E70" s="109">
        <v>1</v>
      </c>
      <c r="F70" s="194" t="s">
        <v>22</v>
      </c>
      <c r="G70" s="194" t="s">
        <v>22</v>
      </c>
      <c r="H70" s="109">
        <f>(SUM(I70:K70))+D70</f>
        <v>20</v>
      </c>
      <c r="I70" s="109">
        <v>1</v>
      </c>
      <c r="J70" s="193" t="s">
        <v>22</v>
      </c>
      <c r="K70" s="193" t="s">
        <v>22</v>
      </c>
      <c r="L70" s="195">
        <f>(SUM(C70:E70))</f>
        <v>963</v>
      </c>
      <c r="M70" s="194" t="s">
        <v>22</v>
      </c>
      <c r="N70" s="193" t="s">
        <v>22</v>
      </c>
      <c r="O70" s="195">
        <f>D70+I70</f>
        <v>20</v>
      </c>
      <c r="P70" s="194" t="s">
        <v>22</v>
      </c>
      <c r="Q70" s="193" t="s">
        <v>22</v>
      </c>
      <c r="R70" s="214" t="s">
        <v>78</v>
      </c>
    </row>
    <row r="71" spans="1:18" ht="7.5" customHeight="1">
      <c r="A71" s="180"/>
      <c r="B71" s="187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7"/>
    </row>
    <row r="72" spans="1:18" ht="14.25">
      <c r="A72" s="141" t="s">
        <v>160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</row>
  </sheetData>
  <mergeCells count="16">
    <mergeCell ref="B5:G5"/>
    <mergeCell ref="H5:I5"/>
    <mergeCell ref="J5:K5"/>
    <mergeCell ref="L5:N5"/>
    <mergeCell ref="O5:Q5"/>
    <mergeCell ref="A5:A7"/>
    <mergeCell ref="R5:R7"/>
    <mergeCell ref="B6:B7"/>
    <mergeCell ref="C6:C7"/>
    <mergeCell ref="D6:D7"/>
    <mergeCell ref="E6:E7"/>
    <mergeCell ref="F6:F7"/>
    <mergeCell ref="G6:G7"/>
    <mergeCell ref="H6:H7"/>
    <mergeCell ref="L6:L7"/>
    <mergeCell ref="O6:O7"/>
  </mergeCells>
  <phoneticPr fontId="3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colBreaks count="1" manualBreakCount="1">
    <brk id="9" max="71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P10,11【転入・転出先別人口】 (H2-28)</vt:lpstr>
      <vt:lpstr>P27【世帯の経済構成】 (様式)</vt:lpstr>
      <vt:lpstr>P28【従業地・通学地による就業者・通学者数、他】 (様式）</vt:lpstr>
      <vt:lpstr>P28【従業地・通学地による就業者・通学者数】 (様式）</vt:lpstr>
      <vt:lpstr>P29【常住地による就業者・通学者数】 (様式)</vt:lpstr>
      <vt:lpstr>P30,31【常住従業・就学地による人口】 (様式)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2021-03-03T00:43:30Z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2021-03-03T00:43:30Z</vt:filetime>
  </property>
</Properties>
</file>