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0" windowWidth="14520" windowHeight="11760"/>
  </bookViews>
  <sheets>
    <sheet name="P64【道路、橋梁、車種別自動車登録台数】（様式）" sheetId="6" r:id="rId1"/>
    <sheet name="P65【JR旅客乗車人員、バス利用状況、電話加入状況】 (2" sheetId="7" r:id="rId2"/>
    <sheet name="Sheet1" sheetId="8" r:id="rId3"/>
  </sheets>
  <definedNames>
    <definedName name="_xlnm.Print_Area" localSheetId="0">'P64【道路、橋梁、車種別自動車登録台数】（様式）'!$A$1:$K$57</definedName>
    <definedName name="_xlnm.Print_Area" localSheetId="1">'P65【JR旅客乗車人員、バス利用状況、電話加入状況】 (2'!$A$1:$M$48</definedName>
  </definedNames>
  <calcPr calcId="145621"/>
</workbook>
</file>

<file path=xl/calcChain.xml><?xml version="1.0" encoding="utf-8"?>
<calcChain xmlns="http://schemas.openxmlformats.org/spreadsheetml/2006/main">
  <c r="C39" i="7" l="1"/>
  <c r="C40" i="7"/>
  <c r="C41" i="7"/>
  <c r="C42" i="7"/>
  <c r="C43" i="7"/>
  <c r="C38" i="7"/>
  <c r="F39" i="7"/>
  <c r="F40" i="7"/>
  <c r="F41" i="7"/>
  <c r="F42" i="7"/>
  <c r="F43" i="7"/>
  <c r="F38" i="7"/>
  <c r="G42" i="7"/>
  <c r="G41" i="7"/>
  <c r="G40" i="7"/>
  <c r="G39" i="7"/>
  <c r="G38" i="7"/>
  <c r="E25" i="7"/>
  <c r="G25" i="7"/>
  <c r="I25" i="7"/>
  <c r="J25" i="7"/>
  <c r="K25" i="7"/>
  <c r="L25" i="7"/>
  <c r="E43" i="6" l="1"/>
  <c r="F43" i="6"/>
  <c r="G43" i="6"/>
  <c r="H43" i="6"/>
  <c r="I43" i="6"/>
  <c r="J43" i="6"/>
  <c r="K27" i="6"/>
  <c r="K14" i="6" l="1"/>
  <c r="I14" i="6"/>
  <c r="I13" i="6"/>
  <c r="J11" i="6" l="1"/>
  <c r="K18" i="6"/>
  <c r="K17" i="6"/>
  <c r="K16" i="6"/>
  <c r="K12" i="6"/>
  <c r="K13" i="6"/>
  <c r="E34" i="6" l="1"/>
  <c r="E33" i="6"/>
  <c r="K21" i="6"/>
  <c r="I21" i="6"/>
  <c r="K20" i="6"/>
  <c r="I20" i="6"/>
  <c r="K19" i="6"/>
  <c r="I19" i="6"/>
  <c r="I18" i="6"/>
  <c r="I17" i="6"/>
  <c r="I16" i="6"/>
  <c r="J15" i="6"/>
  <c r="H15" i="6"/>
  <c r="G15" i="6"/>
  <c r="I12" i="6"/>
  <c r="H11" i="6"/>
  <c r="G11" i="6"/>
  <c r="K11" i="6" s="1"/>
  <c r="I15" i="6" l="1"/>
  <c r="J10" i="6"/>
  <c r="K15" i="6"/>
  <c r="I11" i="6"/>
  <c r="G10" i="6"/>
  <c r="H10" i="6"/>
  <c r="K43" i="6"/>
</calcChain>
</file>

<file path=xl/sharedStrings.xml><?xml version="1.0" encoding="utf-8"?>
<sst xmlns="http://schemas.openxmlformats.org/spreadsheetml/2006/main" count="150" uniqueCount="111">
  <si>
    <t>64　運輸・通信</t>
    <rPh sb="3" eb="5">
      <t>ウンユ</t>
    </rPh>
    <rPh sb="6" eb="8">
      <t>ツウシン</t>
    </rPh>
    <phoneticPr fontId="3"/>
  </si>
  <si>
    <t>９．運輸・通信</t>
    <rPh sb="2" eb="4">
      <t>ウンユ</t>
    </rPh>
    <rPh sb="5" eb="7">
      <t>ツウシン</t>
    </rPh>
    <phoneticPr fontId="3"/>
  </si>
  <si>
    <t>区分</t>
    <rPh sb="0" eb="2">
      <t>クブン</t>
    </rPh>
    <phoneticPr fontId="3"/>
  </si>
  <si>
    <t>総延長</t>
    <rPh sb="0" eb="3">
      <t>ソウエンチョウ</t>
    </rPh>
    <phoneticPr fontId="3"/>
  </si>
  <si>
    <t>舗装延長</t>
    <rPh sb="0" eb="2">
      <t>ホソウ</t>
    </rPh>
    <rPh sb="2" eb="4">
      <t>エンチョウ</t>
    </rPh>
    <phoneticPr fontId="3"/>
  </si>
  <si>
    <t>舗装率</t>
    <rPh sb="0" eb="2">
      <t>ホソウ</t>
    </rPh>
    <rPh sb="2" eb="3">
      <t>リツ</t>
    </rPh>
    <phoneticPr fontId="3"/>
  </si>
  <si>
    <t>改良延長</t>
    <rPh sb="0" eb="2">
      <t>カイリョウ</t>
    </rPh>
    <rPh sb="2" eb="4">
      <t>エンチョウ</t>
    </rPh>
    <phoneticPr fontId="3"/>
  </si>
  <si>
    <t>改良率</t>
    <rPh sb="0" eb="2">
      <t>カイリョウ</t>
    </rPh>
    <rPh sb="2" eb="3">
      <t>リツ</t>
    </rPh>
    <phoneticPr fontId="3"/>
  </si>
  <si>
    <t>国県道総数</t>
    <rPh sb="0" eb="1">
      <t>クニ</t>
    </rPh>
    <rPh sb="1" eb="3">
      <t>ケンドウ</t>
    </rPh>
    <rPh sb="3" eb="5">
      <t>ソウスウ</t>
    </rPh>
    <phoneticPr fontId="3"/>
  </si>
  <si>
    <t>国道計</t>
    <rPh sb="0" eb="2">
      <t>コクドウ</t>
    </rPh>
    <rPh sb="2" eb="3">
      <t>ケイ</t>
    </rPh>
    <phoneticPr fontId="3"/>
  </si>
  <si>
    <t>国道</t>
    <rPh sb="0" eb="2">
      <t>コクドウ</t>
    </rPh>
    <phoneticPr fontId="3"/>
  </si>
  <si>
    <t>45号</t>
    <rPh sb="2" eb="3">
      <t>ゴウ</t>
    </rPh>
    <phoneticPr fontId="3"/>
  </si>
  <si>
    <t>340号</t>
    <rPh sb="3" eb="4">
      <t>ゴウ</t>
    </rPh>
    <phoneticPr fontId="3"/>
  </si>
  <si>
    <t>343号</t>
    <rPh sb="3" eb="4">
      <t>ゴウ</t>
    </rPh>
    <phoneticPr fontId="3"/>
  </si>
  <si>
    <t>県道計</t>
    <rPh sb="0" eb="2">
      <t>ケンドウ</t>
    </rPh>
    <rPh sb="2" eb="3">
      <t>ケイ</t>
    </rPh>
    <phoneticPr fontId="3"/>
  </si>
  <si>
    <t>主要地方道気仙沼・陸前高田線</t>
    <rPh sb="0" eb="2">
      <t>シュヨウ</t>
    </rPh>
    <rPh sb="2" eb="4">
      <t>チホウ</t>
    </rPh>
    <rPh sb="4" eb="5">
      <t>ドウ</t>
    </rPh>
    <rPh sb="5" eb="8">
      <t>ケセンヌマ</t>
    </rPh>
    <rPh sb="9" eb="13">
      <t>リクゼンタカタ</t>
    </rPh>
    <rPh sb="13" eb="14">
      <t>セン</t>
    </rPh>
    <phoneticPr fontId="3"/>
  </si>
  <si>
    <t>主要地方道大船渡広田陸前高田線</t>
    <rPh sb="0" eb="2">
      <t>シュヨウ</t>
    </rPh>
    <rPh sb="2" eb="4">
      <t>チホウ</t>
    </rPh>
    <rPh sb="4" eb="5">
      <t>ドウ</t>
    </rPh>
    <rPh sb="5" eb="8">
      <t>オオフナト</t>
    </rPh>
    <rPh sb="8" eb="10">
      <t>ヒロタ</t>
    </rPh>
    <rPh sb="10" eb="14">
      <t>リクゼンタカタ</t>
    </rPh>
    <rPh sb="14" eb="15">
      <t>セン</t>
    </rPh>
    <phoneticPr fontId="3"/>
  </si>
  <si>
    <t>県道陸前高田停車場線</t>
    <rPh sb="0" eb="2">
      <t>ケンドウ</t>
    </rPh>
    <rPh sb="2" eb="6">
      <t>リクゼンタカタ</t>
    </rPh>
    <rPh sb="6" eb="8">
      <t>テイシャ</t>
    </rPh>
    <rPh sb="8" eb="9">
      <t>バ</t>
    </rPh>
    <rPh sb="9" eb="10">
      <t>セン</t>
    </rPh>
    <phoneticPr fontId="3"/>
  </si>
  <si>
    <t>県道長部漁港線</t>
    <rPh sb="0" eb="2">
      <t>ケンドウ</t>
    </rPh>
    <rPh sb="2" eb="4">
      <t>オサベ</t>
    </rPh>
    <rPh sb="4" eb="6">
      <t>ギョコウ</t>
    </rPh>
    <rPh sb="6" eb="7">
      <t>セン</t>
    </rPh>
    <phoneticPr fontId="3"/>
  </si>
  <si>
    <t>県道世田米・矢作線</t>
    <rPh sb="0" eb="2">
      <t>ケンドウ</t>
    </rPh>
    <rPh sb="2" eb="5">
      <t>セタマイ</t>
    </rPh>
    <rPh sb="6" eb="8">
      <t>ヤハギ</t>
    </rPh>
    <rPh sb="8" eb="9">
      <t>セン</t>
    </rPh>
    <phoneticPr fontId="3"/>
  </si>
  <si>
    <t>市道計</t>
    <rPh sb="0" eb="2">
      <t>シドウ</t>
    </rPh>
    <rPh sb="2" eb="3">
      <t>ケイ</t>
    </rPh>
    <phoneticPr fontId="3"/>
  </si>
  <si>
    <t>国・県・</t>
    <rPh sb="0" eb="1">
      <t>クニ</t>
    </rPh>
    <rPh sb="2" eb="3">
      <t>ケン</t>
    </rPh>
    <phoneticPr fontId="3"/>
  </si>
  <si>
    <t>国　道　　　橋梁計</t>
    <rPh sb="0" eb="1">
      <t>クニ</t>
    </rPh>
    <rPh sb="2" eb="3">
      <t>ミチ</t>
    </rPh>
    <rPh sb="6" eb="8">
      <t>キョウリョウ</t>
    </rPh>
    <rPh sb="8" eb="9">
      <t>ケイ</t>
    </rPh>
    <phoneticPr fontId="3"/>
  </si>
  <si>
    <t>県　道　　　橋梁計</t>
    <rPh sb="0" eb="1">
      <t>ケン</t>
    </rPh>
    <rPh sb="2" eb="3">
      <t>ミチ</t>
    </rPh>
    <rPh sb="6" eb="8">
      <t>キョウリョウ</t>
    </rPh>
    <rPh sb="8" eb="9">
      <t>ケイ</t>
    </rPh>
    <phoneticPr fontId="3"/>
  </si>
  <si>
    <t>市道橋梁</t>
    <rPh sb="0" eb="2">
      <t>シドウ</t>
    </rPh>
    <rPh sb="2" eb="4">
      <t>キョウリョウ</t>
    </rPh>
    <phoneticPr fontId="3"/>
  </si>
  <si>
    <t>市道</t>
    <rPh sb="0" eb="2">
      <t>シドウ</t>
    </rPh>
    <phoneticPr fontId="3"/>
  </si>
  <si>
    <t>計</t>
    <rPh sb="0" eb="1">
      <t>ケイ</t>
    </rPh>
    <phoneticPr fontId="3"/>
  </si>
  <si>
    <t>15ｍ未満</t>
    <rPh sb="3" eb="5">
      <t>ミマン</t>
    </rPh>
    <phoneticPr fontId="3"/>
  </si>
  <si>
    <t>100ｍ以上</t>
    <rPh sb="4" eb="6">
      <t>イジョウ</t>
    </rPh>
    <phoneticPr fontId="3"/>
  </si>
  <si>
    <t>総数</t>
    <rPh sb="0" eb="1">
      <t>ソウ</t>
    </rPh>
    <rPh sb="1" eb="2">
      <t>スウ</t>
    </rPh>
    <phoneticPr fontId="3"/>
  </si>
  <si>
    <t>未満</t>
    <rPh sb="0" eb="2">
      <t>ミマン</t>
    </rPh>
    <phoneticPr fontId="3"/>
  </si>
  <si>
    <t>箇所数</t>
    <rPh sb="0" eb="2">
      <t>カショ</t>
    </rPh>
    <rPh sb="2" eb="3">
      <t>カズ</t>
    </rPh>
    <phoneticPr fontId="3"/>
  </si>
  <si>
    <t>延長</t>
    <rPh sb="0" eb="2">
      <t>エンチョウ</t>
    </rPh>
    <phoneticPr fontId="3"/>
  </si>
  <si>
    <t>◆ 車種別自動車登録台数</t>
    <rPh sb="2" eb="5">
      <t>シャシュベツ</t>
    </rPh>
    <rPh sb="5" eb="8">
      <t>ジドウシャ</t>
    </rPh>
    <rPh sb="8" eb="10">
      <t>トウロク</t>
    </rPh>
    <rPh sb="10" eb="12">
      <t>ダイスウ</t>
    </rPh>
    <phoneticPr fontId="3"/>
  </si>
  <si>
    <t>総数</t>
    <rPh sb="0" eb="2">
      <t>ソウスウ</t>
    </rPh>
    <phoneticPr fontId="3"/>
  </si>
  <si>
    <t>小型二輪車</t>
    <rPh sb="0" eb="2">
      <t>コガタ</t>
    </rPh>
    <rPh sb="2" eb="5">
      <t>ニリンシャ</t>
    </rPh>
    <phoneticPr fontId="3"/>
  </si>
  <si>
    <t>軽自動車2.3.4.輪</t>
    <rPh sb="0" eb="4">
      <t>ケイジドウシャ</t>
    </rPh>
    <rPh sb="10" eb="11">
      <t>リン</t>
    </rPh>
    <phoneticPr fontId="3"/>
  </si>
  <si>
    <t>小型特殊車</t>
    <rPh sb="0" eb="2">
      <t>コガタ</t>
    </rPh>
    <rPh sb="2" eb="4">
      <t>トクシュ</t>
    </rPh>
    <rPh sb="4" eb="5">
      <t>シャ</t>
    </rPh>
    <phoneticPr fontId="3"/>
  </si>
  <si>
    <t>農作業用</t>
    <rPh sb="0" eb="4">
      <t>ノウサギョウヨウ</t>
    </rPh>
    <phoneticPr fontId="3"/>
  </si>
  <si>
    <t>その他</t>
    <rPh sb="2" eb="3">
      <t>タ</t>
    </rPh>
    <phoneticPr fontId="3"/>
  </si>
  <si>
    <t>原動機付自転車</t>
    <rPh sb="0" eb="3">
      <t>ゲンドウキ</t>
    </rPh>
    <rPh sb="3" eb="4">
      <t>ツキ</t>
    </rPh>
    <rPh sb="4" eb="7">
      <t>ジテンシャ</t>
    </rPh>
    <phoneticPr fontId="3"/>
  </si>
  <si>
    <t>平成元年</t>
    <rPh sb="0" eb="2">
      <t>ヘイセイ</t>
    </rPh>
    <rPh sb="2" eb="4">
      <t>ガンネン</t>
    </rPh>
    <phoneticPr fontId="3"/>
  </si>
  <si>
    <t>◆ バス利用状況</t>
    <rPh sb="4" eb="6">
      <t>リヨウ</t>
    </rPh>
    <rPh sb="6" eb="8">
      <t>ジョウキョウ</t>
    </rPh>
    <phoneticPr fontId="3"/>
  </si>
  <si>
    <t>停留所数</t>
    <rPh sb="0" eb="3">
      <t>テイリュウジョ</t>
    </rPh>
    <rPh sb="3" eb="4">
      <t>スウ</t>
    </rPh>
    <phoneticPr fontId="3"/>
  </si>
  <si>
    <t>うち定期</t>
    <rPh sb="2" eb="4">
      <t>テイキ</t>
    </rPh>
    <phoneticPr fontId="3"/>
  </si>
  <si>
    <t>1日平均乗車人員</t>
    <rPh sb="1" eb="2">
      <t>ニチ</t>
    </rPh>
    <rPh sb="2" eb="4">
      <t>ヘイキン</t>
    </rPh>
    <rPh sb="4" eb="6">
      <t>ジョウシャ</t>
    </rPh>
    <rPh sb="6" eb="8">
      <t>ジンイン</t>
    </rPh>
    <phoneticPr fontId="3"/>
  </si>
  <si>
    <t>資料：岩手県交通</t>
    <rPh sb="0" eb="2">
      <t>シリョウ</t>
    </rPh>
    <rPh sb="3" eb="6">
      <t>イワテケン</t>
    </rPh>
    <rPh sb="6" eb="8">
      <t>コウツウ</t>
    </rPh>
    <phoneticPr fontId="3"/>
  </si>
  <si>
    <t>◆ 電話加入状況</t>
    <rPh sb="2" eb="4">
      <t>デンワ</t>
    </rPh>
    <rPh sb="4" eb="6">
      <t>カニュウ</t>
    </rPh>
    <rPh sb="6" eb="8">
      <t>ジョウキョウ</t>
    </rPh>
    <phoneticPr fontId="3"/>
  </si>
  <si>
    <t>公衆電話</t>
    <rPh sb="0" eb="2">
      <t>コウシュウ</t>
    </rPh>
    <rPh sb="2" eb="4">
      <t>デンワ</t>
    </rPh>
    <phoneticPr fontId="3"/>
  </si>
  <si>
    <t>年次</t>
    <rPh sb="0" eb="2">
      <t>ネンジ</t>
    </rPh>
    <phoneticPr fontId="3"/>
  </si>
  <si>
    <t>合計</t>
    <rPh sb="0" eb="2">
      <t>ゴウケイ</t>
    </rPh>
    <phoneticPr fontId="3"/>
  </si>
  <si>
    <t>ＩＮＳ</t>
    <phoneticPr fontId="3"/>
  </si>
  <si>
    <t>事務用</t>
    <rPh sb="0" eb="3">
      <t>ジムヨウ</t>
    </rPh>
    <phoneticPr fontId="3"/>
  </si>
  <si>
    <t>住宅用</t>
    <rPh sb="0" eb="3">
      <t>ジュウタクヨウ</t>
    </rPh>
    <phoneticPr fontId="3"/>
  </si>
  <si>
    <t>（単位：台）</t>
    <rPh sb="1" eb="3">
      <t>タンイ</t>
    </rPh>
    <rPh sb="4" eb="5">
      <t>ダイ</t>
    </rPh>
    <phoneticPr fontId="3"/>
  </si>
  <si>
    <t>資料：ＮＴＴ東日本岩手支店</t>
    <rPh sb="0" eb="2">
      <t>シリョウ</t>
    </rPh>
    <rPh sb="6" eb="7">
      <t>ヒガシ</t>
    </rPh>
    <rPh sb="7" eb="9">
      <t>ニホン</t>
    </rPh>
    <rPh sb="9" eb="11">
      <t>イワテ</t>
    </rPh>
    <rPh sb="11" eb="13">
      <t>シテン</t>
    </rPh>
    <phoneticPr fontId="3"/>
  </si>
  <si>
    <t>◆ 橋　梁</t>
    <rPh sb="2" eb="3">
      <t>ハシ</t>
    </rPh>
    <rPh sb="4" eb="5">
      <t>ハリ</t>
    </rPh>
    <phoneticPr fontId="3"/>
  </si>
  <si>
    <t>◆ 道　路</t>
    <rPh sb="2" eb="3">
      <t>ミチ</t>
    </rPh>
    <rPh sb="4" eb="5">
      <t>ミチ</t>
    </rPh>
    <phoneticPr fontId="3"/>
  </si>
  <si>
    <t>運輸・通信　65</t>
    <phoneticPr fontId="3"/>
  </si>
  <si>
    <t>（単位：人）</t>
    <phoneticPr fontId="3"/>
  </si>
  <si>
    <t>各年3月31日現在</t>
    <phoneticPr fontId="3"/>
  </si>
  <si>
    <t>使用車延数(台)</t>
    <rPh sb="0" eb="2">
      <t>シヨウ</t>
    </rPh>
    <rPh sb="2" eb="3">
      <t>シャ</t>
    </rPh>
    <rPh sb="3" eb="4">
      <t>ノベ</t>
    </rPh>
    <rPh sb="4" eb="5">
      <t>スウ</t>
    </rPh>
    <rPh sb="6" eb="7">
      <t>ダイ</t>
    </rPh>
    <phoneticPr fontId="3"/>
  </si>
  <si>
    <t>運転キロ数(km)</t>
    <rPh sb="0" eb="2">
      <t>ウンテン</t>
    </rPh>
    <rPh sb="4" eb="5">
      <t>スウ</t>
    </rPh>
    <phoneticPr fontId="3"/>
  </si>
  <si>
    <t>乗車人員(人)</t>
    <rPh sb="0" eb="2">
      <t>ジョウシャ</t>
    </rPh>
    <rPh sb="2" eb="4">
      <t>ジンイン</t>
    </rPh>
    <rPh sb="5" eb="6">
      <t>ニン</t>
    </rPh>
    <phoneticPr fontId="3"/>
  </si>
  <si>
    <t>◆ BＲT旅客乗車人員（１日あたり乗車人員）</t>
    <rPh sb="5" eb="7">
      <t>リョカク</t>
    </rPh>
    <rPh sb="7" eb="9">
      <t>ジョウシャ</t>
    </rPh>
    <rPh sb="9" eb="11">
      <t>ジンイン</t>
    </rPh>
    <rPh sb="13" eb="14">
      <t>ニチ</t>
    </rPh>
    <rPh sb="17" eb="19">
      <t>ジョウシャ</t>
    </rPh>
    <rPh sb="19" eb="21">
      <t>ジンイン</t>
    </rPh>
    <phoneticPr fontId="3"/>
  </si>
  <si>
    <t>長部</t>
    <rPh sb="0" eb="2">
      <t>オサベ</t>
    </rPh>
    <phoneticPr fontId="3"/>
  </si>
  <si>
    <t>奇跡の一本松</t>
    <rPh sb="0" eb="2">
      <t>キセキ</t>
    </rPh>
    <rPh sb="3" eb="6">
      <t>イッポンマツ</t>
    </rPh>
    <phoneticPr fontId="3"/>
  </si>
  <si>
    <t>竹駒</t>
    <rPh sb="0" eb="2">
      <t>タケコマ</t>
    </rPh>
    <phoneticPr fontId="3"/>
  </si>
  <si>
    <t>資料：ＪＲ東日本</t>
    <rPh sb="0" eb="2">
      <t>シリョウ</t>
    </rPh>
    <rPh sb="5" eb="6">
      <t>ヒガシ</t>
    </rPh>
    <rPh sb="6" eb="8">
      <t>ニホン</t>
    </rPh>
    <phoneticPr fontId="3"/>
  </si>
  <si>
    <t>小友</t>
    <phoneticPr fontId="3"/>
  </si>
  <si>
    <t>脇ノ沢</t>
    <rPh sb="0" eb="1">
      <t>ワキ</t>
    </rPh>
    <rPh sb="2" eb="3">
      <t>サワ</t>
    </rPh>
    <phoneticPr fontId="3"/>
  </si>
  <si>
    <t>陸前
矢作</t>
    <rPh sb="0" eb="2">
      <t>リクゼン</t>
    </rPh>
    <rPh sb="3" eb="5">
      <t>ヤハギ</t>
    </rPh>
    <phoneticPr fontId="3"/>
  </si>
  <si>
    <t>高田
病院</t>
    <rPh sb="0" eb="2">
      <t>タカタ</t>
    </rPh>
    <rPh sb="3" eb="5">
      <t>ビョウイン</t>
    </rPh>
    <phoneticPr fontId="3"/>
  </si>
  <si>
    <t>陸前
高田</t>
    <rPh sb="0" eb="2">
      <t>リクゼン</t>
    </rPh>
    <rPh sb="3" eb="5">
      <t>タカタ</t>
    </rPh>
    <phoneticPr fontId="3"/>
  </si>
  <si>
    <t>高田
高校前</t>
    <rPh sb="0" eb="2">
      <t>タカタ</t>
    </rPh>
    <rPh sb="3" eb="5">
      <t>コウコウ</t>
    </rPh>
    <rPh sb="5" eb="6">
      <t>マエ</t>
    </rPh>
    <phoneticPr fontId="3"/>
  </si>
  <si>
    <t>駅　名</t>
    <rPh sb="0" eb="1">
      <t>エキ</t>
    </rPh>
    <rPh sb="2" eb="3">
      <t>メイ</t>
    </rPh>
    <phoneticPr fontId="3"/>
  </si>
  <si>
    <t>…</t>
    <phoneticPr fontId="3"/>
  </si>
  <si>
    <t>　　　小黒山経由生出線、的場線の輸送実績。</t>
    <rPh sb="16" eb="18">
      <t>ユソウ</t>
    </rPh>
    <rPh sb="18" eb="20">
      <t>ジッセキ</t>
    </rPh>
    <phoneticPr fontId="3"/>
  </si>
  <si>
    <t>（注）平成25年度以降は、大船渡営業所管内のうち、陸前高田住田線、細浦経由高田線、</t>
    <rPh sb="1" eb="2">
      <t>チュウ</t>
    </rPh>
    <rPh sb="3" eb="5">
      <t>ヘイセイ</t>
    </rPh>
    <rPh sb="7" eb="9">
      <t>ネンド</t>
    </rPh>
    <rPh sb="9" eb="11">
      <t>イコウ</t>
    </rPh>
    <rPh sb="13" eb="16">
      <t>オオフナト</t>
    </rPh>
    <rPh sb="16" eb="19">
      <t>エイギョウショ</t>
    </rPh>
    <rPh sb="19" eb="21">
      <t>カンナイ</t>
    </rPh>
    <rPh sb="20" eb="21">
      <t>ナイ</t>
    </rPh>
    <rPh sb="25" eb="29">
      <t>リクゼンタカタ</t>
    </rPh>
    <rPh sb="29" eb="31">
      <t>スミタ</t>
    </rPh>
    <rPh sb="31" eb="32">
      <t>セン</t>
    </rPh>
    <rPh sb="33" eb="35">
      <t>ホソウラ</t>
    </rPh>
    <rPh sb="35" eb="37">
      <t>ケイユ</t>
    </rPh>
    <rPh sb="37" eb="39">
      <t>タカタ</t>
    </rPh>
    <rPh sb="39" eb="40">
      <t>セン</t>
    </rPh>
    <phoneticPr fontId="3"/>
  </si>
  <si>
    <t>（ｍ）</t>
    <phoneticPr fontId="3"/>
  </si>
  <si>
    <t>（％）</t>
    <phoneticPr fontId="3"/>
  </si>
  <si>
    <t>15～100ｍ</t>
    <phoneticPr fontId="3"/>
  </si>
  <si>
    <t>（ｍ）</t>
    <phoneticPr fontId="3"/>
  </si>
  <si>
    <t>各年4月1日現在（単位：台）</t>
    <phoneticPr fontId="3"/>
  </si>
  <si>
    <t>資料：東北運輸局、税務課</t>
    <rPh sb="0" eb="2">
      <t>シリョウ</t>
    </rPh>
    <rPh sb="3" eb="5">
      <t>トウホク</t>
    </rPh>
    <rPh sb="5" eb="7">
      <t>ウンユ</t>
    </rPh>
    <rPh sb="7" eb="8">
      <t>キョク</t>
    </rPh>
    <rPh sb="8" eb="9">
      <t>ドベ</t>
    </rPh>
    <rPh sb="9" eb="11">
      <t>ゼイム</t>
    </rPh>
    <rPh sb="11" eb="12">
      <t>カ</t>
    </rPh>
    <phoneticPr fontId="3"/>
  </si>
  <si>
    <t>貨物</t>
    <rPh sb="0" eb="2">
      <t>カモツ</t>
    </rPh>
    <phoneticPr fontId="3"/>
  </si>
  <si>
    <t>乗合</t>
    <rPh sb="0" eb="2">
      <t>ノリアイ</t>
    </rPh>
    <phoneticPr fontId="3"/>
  </si>
  <si>
    <t>特種（殊）</t>
    <rPh sb="3" eb="4">
      <t>コト</t>
    </rPh>
    <phoneticPr fontId="3"/>
  </si>
  <si>
    <t>乗用</t>
    <rPh sb="0" eb="2">
      <t>ジョウヨウ</t>
    </rPh>
    <phoneticPr fontId="3"/>
  </si>
  <si>
    <t>…</t>
  </si>
  <si>
    <t>まちなか
陸前高田</t>
    <rPh sb="5" eb="9">
      <t>リクゼンタカタ</t>
    </rPh>
    <phoneticPr fontId="3"/>
  </si>
  <si>
    <t>-</t>
    <phoneticPr fontId="3"/>
  </si>
  <si>
    <t>資料：三陸国道事務所、大船渡土木センター、建設課</t>
    <rPh sb="0" eb="2">
      <t>シリョウ</t>
    </rPh>
    <rPh sb="3" eb="5">
      <t>サンリク</t>
    </rPh>
    <rPh sb="5" eb="7">
      <t>コクドウ</t>
    </rPh>
    <rPh sb="7" eb="9">
      <t>ジム</t>
    </rPh>
    <rPh sb="9" eb="10">
      <t>ショ</t>
    </rPh>
    <rPh sb="11" eb="14">
      <t>オオフナト</t>
    </rPh>
    <rPh sb="14" eb="16">
      <t>ドボク</t>
    </rPh>
    <rPh sb="21" eb="23">
      <t>ケンセツ</t>
    </rPh>
    <rPh sb="23" eb="24">
      <t>カ</t>
    </rPh>
    <phoneticPr fontId="3"/>
  </si>
  <si>
    <t>県道と国道340,343はH28</t>
    <rPh sb="0" eb="2">
      <t>ケンドウ</t>
    </rPh>
    <rPh sb="3" eb="5">
      <t>コクドウ</t>
    </rPh>
    <phoneticPr fontId="3"/>
  </si>
  <si>
    <t>（注）国道343号の総延長には国道340号との重用部分6,000ｍを含む。</t>
    <rPh sb="1" eb="2">
      <t>チュウ</t>
    </rPh>
    <rPh sb="3" eb="5">
      <t>コクドウ</t>
    </rPh>
    <rPh sb="8" eb="9">
      <t>ゴウ</t>
    </rPh>
    <rPh sb="10" eb="13">
      <t>ソウエンチョウ</t>
    </rPh>
    <rPh sb="15" eb="17">
      <t>コクドウ</t>
    </rPh>
    <rPh sb="20" eb="21">
      <t>ゴウ</t>
    </rPh>
    <rPh sb="23" eb="25">
      <t>ジュウヨウ</t>
    </rPh>
    <rPh sb="25" eb="27">
      <t>ブブン</t>
    </rPh>
    <rPh sb="34" eb="35">
      <t>フク</t>
    </rPh>
    <phoneticPr fontId="3"/>
  </si>
  <si>
    <t>（注）百位未満四捨五入のため合計が内訳と異なる。</t>
    <rPh sb="1" eb="2">
      <t>チュウ</t>
    </rPh>
    <rPh sb="3" eb="5">
      <t>ヒャクイ</t>
    </rPh>
    <rPh sb="5" eb="7">
      <t>ミマン</t>
    </rPh>
    <rPh sb="7" eb="11">
      <t>シシャゴニュウ</t>
    </rPh>
    <rPh sb="14" eb="16">
      <t>ゴウケイ</t>
    </rPh>
    <rPh sb="17" eb="19">
      <t>ウチワケ</t>
    </rPh>
    <rPh sb="20" eb="21">
      <t>コト</t>
    </rPh>
    <phoneticPr fontId="3"/>
  </si>
  <si>
    <t>平成31年4月1日現在</t>
    <phoneticPr fontId="3"/>
  </si>
  <si>
    <t>平成24</t>
    <rPh sb="0" eb="2">
      <t>ヘイセイ</t>
    </rPh>
    <phoneticPr fontId="3"/>
  </si>
  <si>
    <t>平27</t>
    <rPh sb="0" eb="1">
      <t>ヘイ</t>
    </rPh>
    <phoneticPr fontId="3"/>
  </si>
  <si>
    <t>平25</t>
    <phoneticPr fontId="3"/>
  </si>
  <si>
    <t>栃ヶ沢公園</t>
    <rPh sb="0" eb="1">
      <t>トチ</t>
    </rPh>
    <rPh sb="2" eb="3">
      <t>サワ</t>
    </rPh>
    <rPh sb="3" eb="5">
      <t>コウエン</t>
    </rPh>
    <phoneticPr fontId="3"/>
  </si>
  <si>
    <t>西下</t>
    <rPh sb="0" eb="2">
      <t>ニシシタ</t>
    </rPh>
    <phoneticPr fontId="3"/>
  </si>
  <si>
    <t>ＩＳＤＮ（単位：回線）</t>
    <phoneticPr fontId="3"/>
  </si>
  <si>
    <t>ＩＮＳ64</t>
    <phoneticPr fontId="3"/>
  </si>
  <si>
    <t>一般加入電話（単位：加入）</t>
    <phoneticPr fontId="3"/>
  </si>
  <si>
    <t>建設課は←だけ。</t>
    <rPh sb="0" eb="2">
      <t>ケンセツ</t>
    </rPh>
    <rPh sb="2" eb="3">
      <t>カ</t>
    </rPh>
    <phoneticPr fontId="3"/>
  </si>
  <si>
    <t>←　三陸国道事務所　大船渡維持出張所　（国交省の管轄）</t>
    <rPh sb="20" eb="23">
      <t>コッコウショウ</t>
    </rPh>
    <rPh sb="24" eb="26">
      <t>カンカツ</t>
    </rPh>
    <phoneticPr fontId="3"/>
  </si>
  <si>
    <t>←　岩手県沿岸広域振興局土木部　大船渡土木センター</t>
    <phoneticPr fontId="3"/>
  </si>
  <si>
    <t>特種（殊）までは、東北運輸局のサイトから数字を引っ張ってきた。</t>
    <rPh sb="0" eb="2">
      <t>トクダネ</t>
    </rPh>
    <rPh sb="3" eb="4">
      <t>コト</t>
    </rPh>
    <rPh sb="9" eb="11">
      <t>トウホク</t>
    </rPh>
    <rPh sb="11" eb="13">
      <t>ウンユ</t>
    </rPh>
    <rPh sb="13" eb="14">
      <t>キョク</t>
    </rPh>
    <rPh sb="20" eb="22">
      <t>スウジ</t>
    </rPh>
    <rPh sb="23" eb="24">
      <t>ヒ</t>
    </rPh>
    <rPh sb="25" eb="26">
      <t>パ</t>
    </rPh>
    <phoneticPr fontId="3"/>
  </si>
  <si>
    <t>「東北運輸局　登録台数」で検索すると出てくる</t>
    <rPh sb="1" eb="3">
      <t>トウホク</t>
    </rPh>
    <rPh sb="3" eb="5">
      <t>ウンユ</t>
    </rPh>
    <rPh sb="5" eb="6">
      <t>キョク</t>
    </rPh>
    <rPh sb="7" eb="9">
      <t>トウロク</t>
    </rPh>
    <rPh sb="9" eb="11">
      <t>ダイスウ</t>
    </rPh>
    <rPh sb="13" eb="15">
      <t>ケンサク</t>
    </rPh>
    <rPh sb="18" eb="19">
      <t>デ</t>
    </rPh>
    <phoneticPr fontId="3"/>
  </si>
  <si>
    <t>小型二輪車より下は税務課が調べてくれる。</t>
    <rPh sb="0" eb="2">
      <t>コガタ</t>
    </rPh>
    <rPh sb="2" eb="5">
      <t>ニリンシャ</t>
    </rPh>
    <rPh sb="7" eb="8">
      <t>シタ</t>
    </rPh>
    <rPh sb="9" eb="12">
      <t>ゼイムカ</t>
    </rPh>
    <rPh sb="13" eb="14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</si>
</sst>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);[Red]\(#,##0.0\)"/>
    <numFmt numFmtId="177" formatCode="0.0_);[Red]\(0.0\)"/>
  </numFmts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22">
    <xf numFmtId="0" fontId="0" fillId="0" borderId="0" xfId="0"/>
    <xf numFmtId="38" fontId="2" fillId="0" borderId="4" xfId="1" applyFont="1" applyFill="1" applyBorder="1" applyAlignment="1"/>
    <xf numFmtId="38" fontId="2" fillId="0" borderId="0" xfId="1" applyFont="1" applyFill="1" applyBorder="1" applyAlignment="1"/>
    <xf numFmtId="38" fontId="9" fillId="0" borderId="0" xfId="1" applyFont="1" applyFill="1" applyBorder="1" applyAlignment="1"/>
    <xf numFmtId="38" fontId="2" fillId="0" borderId="0" xfId="1" applyFont="1" applyFill="1" applyAlignment="1"/>
    <xf numFmtId="38" fontId="2" fillId="0" borderId="9" xfId="1" applyFont="1" applyFill="1" applyBorder="1" applyAlignment="1">
      <alignment horizontal="right"/>
    </xf>
    <xf numFmtId="38" fontId="2" fillId="0" borderId="1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0" fontId="2" fillId="0" borderId="0" xfId="0" applyFont="1" applyFill="1"/>
    <xf numFmtId="38" fontId="9" fillId="0" borderId="0" xfId="1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/>
    <xf numFmtId="38" fontId="9" fillId="0" borderId="0" xfId="0" applyNumberFormat="1" applyFont="1" applyFill="1"/>
    <xf numFmtId="38" fontId="2" fillId="0" borderId="0" xfId="1" applyFont="1" applyFill="1" applyAlignment="1">
      <alignment horizontal="right"/>
    </xf>
    <xf numFmtId="0" fontId="2" fillId="0" borderId="2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wrapText="1"/>
    </xf>
    <xf numFmtId="0" fontId="0" fillId="0" borderId="4" xfId="0" applyFill="1" applyBorder="1" applyAlignment="1"/>
    <xf numFmtId="0" fontId="0" fillId="0" borderId="0" xfId="0" applyFill="1"/>
    <xf numFmtId="38" fontId="9" fillId="0" borderId="4" xfId="1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0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/>
    <xf numFmtId="0" fontId="0" fillId="0" borderId="0" xfId="0" applyFill="1" applyAlignment="1"/>
    <xf numFmtId="0" fontId="6" fillId="0" borderId="0" xfId="0" applyFont="1" applyFill="1" applyAlignment="1">
      <alignment horizontal="right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Alignment="1">
      <alignment horizontal="distributed"/>
    </xf>
    <xf numFmtId="176" fontId="2" fillId="0" borderId="0" xfId="0" applyNumberFormat="1" applyFont="1" applyFill="1" applyBorder="1"/>
    <xf numFmtId="177" fontId="2" fillId="0" borderId="0" xfId="0" applyNumberFormat="1" applyFont="1" applyFill="1"/>
    <xf numFmtId="176" fontId="6" fillId="0" borderId="0" xfId="0" applyNumberFormat="1" applyFont="1" applyFill="1" applyBorder="1"/>
    <xf numFmtId="0" fontId="2" fillId="0" borderId="8" xfId="0" applyFont="1" applyFill="1" applyBorder="1" applyAlignment="1">
      <alignment horizontal="distributed"/>
    </xf>
    <xf numFmtId="38" fontId="2" fillId="0" borderId="9" xfId="1" applyFont="1" applyFill="1" applyBorder="1" applyAlignment="1"/>
    <xf numFmtId="38" fontId="2" fillId="0" borderId="1" xfId="1" applyFont="1" applyFill="1" applyBorder="1" applyAlignment="1"/>
    <xf numFmtId="0" fontId="4" fillId="0" borderId="0" xfId="0" applyFont="1" applyFill="1" applyBorder="1" applyAlignment="1"/>
    <xf numFmtId="0" fontId="7" fillId="0" borderId="1" xfId="0" applyFont="1" applyFill="1" applyBorder="1"/>
    <xf numFmtId="0" fontId="2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justifyLastLine="1"/>
    </xf>
    <xf numFmtId="0" fontId="2" fillId="0" borderId="12" xfId="0" applyFont="1" applyFill="1" applyBorder="1" applyAlignment="1">
      <alignment horizontal="distributed" justifyLastLine="1"/>
    </xf>
    <xf numFmtId="0" fontId="2" fillId="0" borderId="13" xfId="0" applyFont="1" applyFill="1" applyBorder="1" applyAlignment="1">
      <alignment horizontal="distributed" vertical="top" justifyLastLine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7" xfId="0" applyFont="1" applyFill="1" applyBorder="1" applyAlignment="1">
      <alignment horizontal="distributed" justifyLastLine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distributed" wrapText="1" justifyLastLine="1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2" fillId="0" borderId="17" xfId="0" applyFont="1" applyFill="1" applyBorder="1" applyAlignment="1">
      <alignment horizontal="distributed" justifyLastLine="1"/>
    </xf>
    <xf numFmtId="0" fontId="2" fillId="0" borderId="11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distributed"/>
    </xf>
    <xf numFmtId="0" fontId="2" fillId="0" borderId="8" xfId="0" applyFont="1" applyFill="1" applyBorder="1" applyAlignment="1">
      <alignment horizontal="distributed"/>
    </xf>
    <xf numFmtId="0" fontId="2" fillId="0" borderId="8" xfId="0" applyFont="1" applyFill="1" applyBorder="1"/>
    <xf numFmtId="0" fontId="2" fillId="0" borderId="22" xfId="0" applyFont="1" applyFill="1" applyBorder="1"/>
    <xf numFmtId="0" fontId="10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justifyLastLine="1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justifyLastLine="1"/>
    </xf>
    <xf numFmtId="0" fontId="2" fillId="0" borderId="21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 wrapText="1"/>
    </xf>
    <xf numFmtId="0" fontId="2" fillId="0" borderId="21" xfId="0" applyFont="1" applyFill="1" applyBorder="1" applyAlignment="1">
      <alignment horizontal="distributed" wrapText="1"/>
    </xf>
    <xf numFmtId="0" fontId="9" fillId="0" borderId="21" xfId="0" applyFont="1" applyFill="1" applyBorder="1" applyAlignment="1">
      <alignment horizontal="distributed" vertical="center" wrapText="1"/>
    </xf>
    <xf numFmtId="0" fontId="0" fillId="0" borderId="0" xfId="0" applyFill="1" applyBorder="1"/>
    <xf numFmtId="0" fontId="2" fillId="0" borderId="12" xfId="0" applyFont="1" applyFill="1" applyBorder="1" applyAlignment="1">
      <alignment horizontal="center" justifyLastLine="1"/>
    </xf>
    <xf numFmtId="0" fontId="2" fillId="0" borderId="17" xfId="0" applyFont="1" applyFill="1" applyBorder="1" applyAlignment="1">
      <alignment horizontal="center" justifyLastLine="1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3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justifyLastLine="1"/>
    </xf>
    <xf numFmtId="0" fontId="2" fillId="0" borderId="18" xfId="0" applyFont="1" applyFill="1" applyBorder="1" applyAlignment="1">
      <alignment horizontal="center" justifyLastLine="1"/>
    </xf>
    <xf numFmtId="0" fontId="2" fillId="0" borderId="2" xfId="0" applyFont="1" applyFill="1" applyBorder="1" applyAlignment="1">
      <alignment horizontal="center" justifyLastLine="1"/>
    </xf>
    <xf numFmtId="0" fontId="2" fillId="0" borderId="0" xfId="0" applyFont="1" applyFill="1" applyAlignment="1">
      <alignment horizontal="center" vertical="center" justifyLastLine="1"/>
    </xf>
    <xf numFmtId="0" fontId="2" fillId="0" borderId="8" xfId="0" applyFont="1" applyFill="1" applyBorder="1" applyAlignment="1">
      <alignment horizontal="center" vertical="center" justifyLastLine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distributed" justifyLastLine="1"/>
    </xf>
    <xf numFmtId="0" fontId="2" fillId="0" borderId="4" xfId="0" applyFont="1" applyFill="1" applyBorder="1" applyAlignment="1">
      <alignment horizontal="distributed" justifyLastLine="1"/>
    </xf>
    <xf numFmtId="0" fontId="2" fillId="0" borderId="0" xfId="0" applyFont="1" applyFill="1" applyBorder="1" applyAlignment="1">
      <alignment horizontal="distributed" justifyLastLine="1"/>
    </xf>
    <xf numFmtId="0" fontId="2" fillId="0" borderId="0" xfId="0" applyFont="1" applyFill="1" applyAlignment="1">
      <alignment horizontal="distributed" justifyLastLine="1"/>
    </xf>
    <xf numFmtId="0" fontId="2" fillId="0" borderId="6" xfId="0" applyFont="1" applyFill="1" applyBorder="1" applyAlignment="1">
      <alignment horizontal="center" vertical="center" justifyLastLine="1"/>
    </xf>
    <xf numFmtId="0" fontId="2" fillId="0" borderId="16" xfId="0" applyFont="1" applyFill="1" applyBorder="1" applyAlignment="1">
      <alignment horizontal="distributed" justifyLastLine="1"/>
    </xf>
    <xf numFmtId="0" fontId="2" fillId="0" borderId="5" xfId="0" applyFont="1" applyFill="1" applyBorder="1" applyAlignment="1">
      <alignment horizontal="distributed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justifyLastLine="1"/>
    </xf>
    <xf numFmtId="0" fontId="2" fillId="0" borderId="19" xfId="0" applyFont="1" applyFill="1" applyBorder="1" applyAlignment="1">
      <alignment horizontal="distributed" justifyLastLine="1"/>
    </xf>
    <xf numFmtId="0" fontId="2" fillId="0" borderId="7" xfId="0" applyFont="1" applyFill="1" applyBorder="1" applyAlignment="1">
      <alignment horizontal="distributed" justifyLastLine="1"/>
    </xf>
    <xf numFmtId="0" fontId="2" fillId="0" borderId="5" xfId="0" applyFont="1" applyFill="1" applyBorder="1" applyAlignment="1">
      <alignment horizontal="distributed" justifyLastLine="1"/>
    </xf>
    <xf numFmtId="0" fontId="2" fillId="0" borderId="24" xfId="0" applyFont="1" applyFill="1" applyBorder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95249</xdr:colOff>
      <xdr:row>42</xdr:row>
      <xdr:rowOff>47625</xdr:rowOff>
    </xdr:from>
    <xdr:to>
      <xdr:col>11</xdr:col>
      <xdr:colOff>419100</xdr:colOff>
      <xdr:row>47</xdr:row>
      <xdr:rowOff>171451</xdr:rowOff>
    </xdr:to>
    <xdr:sp macro="" textlink="">
      <xdr:nvSpPr>
        <xdr:cNvPr id="2" name="右中かっこ 1"/>
        <xdr:cNvSpPr/>
      </xdr:nvSpPr>
      <xdr:spPr>
        <a:xfrm>
          <a:off x="6429374" y="6819900"/>
          <a:ext cx="323851" cy="98107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view="pageBreakPreview" zoomScaleNormal="100" zoomScaleSheetLayoutView="100" workbookViewId="0">
      <selection activeCell="J50" sqref="J50"/>
    </sheetView>
  </sheetViews>
  <sheetFormatPr defaultRowHeight="13.5"/>
  <cols>
    <col min="1" max="1" width="2" style="17" customWidth="1"/>
    <col min="2" max="2" width="2.375" style="17" customWidth="1"/>
    <col min="3" max="3" width="5.75" style="17" customWidth="1"/>
    <col min="4" max="4" width="8.75" style="17" customWidth="1"/>
    <col min="5" max="6" width="9" style="17" customWidth="1"/>
    <col min="7" max="9" width="9" style="17"/>
    <col min="10" max="11" width="9.625" style="17" customWidth="1"/>
    <col min="12" max="16384" width="9" style="17"/>
  </cols>
  <sheetData>
    <row r="1" spans="1:12" ht="14.25">
      <c r="A1" s="21" t="s">
        <v>0</v>
      </c>
      <c r="B1" s="22"/>
      <c r="C1" s="22"/>
      <c r="D1" s="22"/>
      <c r="E1" s="8"/>
      <c r="F1" s="8"/>
      <c r="G1" s="8"/>
      <c r="H1" s="8"/>
      <c r="I1" s="8"/>
      <c r="J1" s="8"/>
      <c r="K1" s="8"/>
    </row>
    <row r="2" spans="1:12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2" ht="14.25">
      <c r="A3" s="23" t="s">
        <v>1</v>
      </c>
      <c r="B3" s="24"/>
      <c r="C3" s="24"/>
      <c r="D3" s="24"/>
      <c r="E3" s="8"/>
      <c r="F3" s="8"/>
      <c r="G3" s="8"/>
      <c r="H3" s="8"/>
      <c r="I3" s="8"/>
      <c r="J3" s="8"/>
      <c r="K3" s="8"/>
    </row>
    <row r="4" spans="1:12" ht="14.25">
      <c r="A4" s="23"/>
      <c r="B4" s="24"/>
      <c r="C4" s="24"/>
      <c r="D4" s="24"/>
      <c r="E4" s="8"/>
      <c r="F4" s="8"/>
      <c r="G4" s="8"/>
      <c r="H4" s="8"/>
      <c r="I4" s="8"/>
      <c r="J4" s="8"/>
      <c r="K4" s="8"/>
    </row>
    <row r="5" spans="1:12" ht="14.25">
      <c r="A5" s="25" t="s">
        <v>57</v>
      </c>
      <c r="B5" s="26"/>
      <c r="C5" s="26"/>
      <c r="D5" s="24"/>
      <c r="E5" s="8"/>
      <c r="F5" s="8"/>
      <c r="G5" s="8"/>
      <c r="H5" s="8"/>
      <c r="I5" s="22"/>
      <c r="J5" s="22"/>
      <c r="K5" s="27" t="s">
        <v>96</v>
      </c>
      <c r="L5" s="17" t="s">
        <v>93</v>
      </c>
    </row>
    <row r="6" spans="1:12" ht="7.5" customHeight="1" thickBo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2" ht="14.25" thickTop="1">
      <c r="A7" s="29" t="s">
        <v>2</v>
      </c>
      <c r="B7" s="29"/>
      <c r="C7" s="29"/>
      <c r="D7" s="29"/>
      <c r="E7" s="29"/>
      <c r="F7" s="30"/>
      <c r="G7" s="31" t="s">
        <v>3</v>
      </c>
      <c r="H7" s="32" t="s">
        <v>4</v>
      </c>
      <c r="I7" s="32" t="s">
        <v>5</v>
      </c>
      <c r="J7" s="32" t="s">
        <v>6</v>
      </c>
      <c r="K7" s="32" t="s">
        <v>7</v>
      </c>
    </row>
    <row r="8" spans="1:12">
      <c r="A8" s="33"/>
      <c r="B8" s="33"/>
      <c r="C8" s="33"/>
      <c r="D8" s="33"/>
      <c r="E8" s="33"/>
      <c r="F8" s="34"/>
      <c r="G8" s="35" t="s">
        <v>79</v>
      </c>
      <c r="H8" s="36" t="s">
        <v>79</v>
      </c>
      <c r="I8" s="36" t="s">
        <v>80</v>
      </c>
      <c r="J8" s="36" t="s">
        <v>79</v>
      </c>
      <c r="K8" s="36" t="s">
        <v>80</v>
      </c>
    </row>
    <row r="9" spans="1:12" ht="8.25" customHeight="1">
      <c r="A9" s="37"/>
      <c r="B9" s="37"/>
      <c r="C9" s="37"/>
      <c r="D9" s="37"/>
      <c r="E9" s="37"/>
      <c r="F9" s="37"/>
      <c r="G9" s="1"/>
      <c r="H9" s="2"/>
      <c r="I9" s="37"/>
      <c r="J9" s="2"/>
      <c r="K9" s="37"/>
    </row>
    <row r="10" spans="1:12" ht="15" customHeight="1">
      <c r="A10" s="38" t="s">
        <v>8</v>
      </c>
      <c r="B10" s="38"/>
      <c r="C10" s="38"/>
      <c r="D10" s="38"/>
      <c r="E10" s="38"/>
      <c r="F10" s="8"/>
      <c r="G10" s="1">
        <f>G11+G15</f>
        <v>94539.1</v>
      </c>
      <c r="H10" s="2">
        <f>H11+H15</f>
        <v>88519.3</v>
      </c>
      <c r="I10" s="39">
        <v>100</v>
      </c>
      <c r="J10" s="2">
        <f>J11+J15</f>
        <v>102077.2</v>
      </c>
      <c r="K10" s="40">
        <v>81.2</v>
      </c>
    </row>
    <row r="11" spans="1:12" ht="15" customHeight="1">
      <c r="A11" s="8"/>
      <c r="B11" s="38" t="s">
        <v>9</v>
      </c>
      <c r="C11" s="38"/>
      <c r="D11" s="38"/>
      <c r="E11" s="38"/>
      <c r="F11" s="8"/>
      <c r="G11" s="1">
        <f>SUM(G12:G14)</f>
        <v>52967.3</v>
      </c>
      <c r="H11" s="2">
        <f>SUM(H12:H14)</f>
        <v>46947.5</v>
      </c>
      <c r="I11" s="41">
        <f>(H11/(G11-6000))*100</f>
        <v>99.95784300992392</v>
      </c>
      <c r="J11" s="2">
        <f>SUM(J12:J14)</f>
        <v>76757.5</v>
      </c>
      <c r="K11" s="40">
        <f>(J11/(G11-6000)*100)</f>
        <v>163.42753362445785</v>
      </c>
    </row>
    <row r="12" spans="1:12" ht="15" customHeight="1">
      <c r="A12" s="8"/>
      <c r="B12" s="8"/>
      <c r="C12" s="38" t="s">
        <v>10</v>
      </c>
      <c r="D12" s="38"/>
      <c r="E12" s="19" t="s">
        <v>11</v>
      </c>
      <c r="F12" s="20"/>
      <c r="G12" s="1">
        <v>17138</v>
      </c>
      <c r="H12" s="2">
        <v>17138</v>
      </c>
      <c r="I12" s="39">
        <f t="shared" ref="I12:I21" si="0">(H12/G12)*100</f>
        <v>100</v>
      </c>
      <c r="J12" s="4">
        <v>46948</v>
      </c>
      <c r="K12" s="40">
        <f>(J12/G12)*100</f>
        <v>273.94094993581513</v>
      </c>
      <c r="L12" s="17" t="s">
        <v>106</v>
      </c>
    </row>
    <row r="13" spans="1:12" ht="15" customHeight="1">
      <c r="A13" s="8"/>
      <c r="B13" s="8"/>
      <c r="C13" s="8"/>
      <c r="D13" s="8"/>
      <c r="E13" s="19" t="s">
        <v>12</v>
      </c>
      <c r="F13" s="20"/>
      <c r="G13" s="1">
        <v>13476.9</v>
      </c>
      <c r="H13" s="2">
        <v>13476.9</v>
      </c>
      <c r="I13" s="39">
        <f t="shared" si="0"/>
        <v>100</v>
      </c>
      <c r="J13" s="4">
        <v>13476.9</v>
      </c>
      <c r="K13" s="40">
        <f>(J13/G13)*100</f>
        <v>100</v>
      </c>
      <c r="L13" s="17" t="s">
        <v>107</v>
      </c>
    </row>
    <row r="14" spans="1:12" ht="15" customHeight="1">
      <c r="A14" s="8"/>
      <c r="B14" s="8"/>
      <c r="C14" s="8"/>
      <c r="D14" s="8"/>
      <c r="E14" s="19" t="s">
        <v>13</v>
      </c>
      <c r="F14" s="20"/>
      <c r="G14" s="1">
        <v>22352.400000000001</v>
      </c>
      <c r="H14" s="4">
        <v>16332.6</v>
      </c>
      <c r="I14" s="39">
        <f>(H14/(G14-6020))*100</f>
        <v>100.00122455977076</v>
      </c>
      <c r="J14" s="4">
        <v>16332.6</v>
      </c>
      <c r="K14" s="40">
        <f>(J14/(G14-6020)*100)</f>
        <v>100.00122455977076</v>
      </c>
      <c r="L14" s="17" t="s">
        <v>107</v>
      </c>
    </row>
    <row r="15" spans="1:12" ht="15" customHeight="1">
      <c r="A15" s="8"/>
      <c r="B15" s="38" t="s">
        <v>14</v>
      </c>
      <c r="C15" s="38"/>
      <c r="D15" s="38"/>
      <c r="E15" s="38"/>
      <c r="F15" s="8"/>
      <c r="G15" s="1">
        <f>SUM(G16:G20)</f>
        <v>41571.800000000003</v>
      </c>
      <c r="H15" s="2">
        <f>SUM(H16:H20)</f>
        <v>41571.800000000003</v>
      </c>
      <c r="I15" s="39">
        <f>(H15/G15)*100</f>
        <v>100</v>
      </c>
      <c r="J15" s="2">
        <f>SUM(J16:J20)</f>
        <v>25319.7</v>
      </c>
      <c r="K15" s="40">
        <f>(J15/G15)*100</f>
        <v>60.905950668481999</v>
      </c>
    </row>
    <row r="16" spans="1:12" ht="15" customHeight="1">
      <c r="A16" s="8"/>
      <c r="B16" s="8"/>
      <c r="C16" s="38" t="s">
        <v>15</v>
      </c>
      <c r="D16" s="38"/>
      <c r="E16" s="38"/>
      <c r="F16" s="42"/>
      <c r="G16" s="1">
        <v>3389.5</v>
      </c>
      <c r="H16" s="4">
        <v>3389.5</v>
      </c>
      <c r="I16" s="39">
        <f t="shared" si="0"/>
        <v>100</v>
      </c>
      <c r="J16" s="4">
        <v>2546.5</v>
      </c>
      <c r="K16" s="40">
        <f>(J16/G16)*100</f>
        <v>75.129075084820769</v>
      </c>
      <c r="L16" s="17" t="s">
        <v>107</v>
      </c>
    </row>
    <row r="17" spans="1:12" ht="15" customHeight="1">
      <c r="A17" s="8"/>
      <c r="B17" s="8"/>
      <c r="C17" s="38" t="s">
        <v>16</v>
      </c>
      <c r="D17" s="38"/>
      <c r="E17" s="38"/>
      <c r="F17" s="42"/>
      <c r="G17" s="1">
        <v>21453.1</v>
      </c>
      <c r="H17" s="4">
        <v>21453.1</v>
      </c>
      <c r="I17" s="39">
        <f t="shared" si="0"/>
        <v>100</v>
      </c>
      <c r="J17" s="4">
        <v>15698.8</v>
      </c>
      <c r="K17" s="40">
        <f>(J17/G17)*100</f>
        <v>73.177303047112076</v>
      </c>
      <c r="L17" s="17" t="s">
        <v>107</v>
      </c>
    </row>
    <row r="18" spans="1:12" ht="15" customHeight="1">
      <c r="A18" s="8"/>
      <c r="B18" s="8"/>
      <c r="C18" s="38" t="s">
        <v>17</v>
      </c>
      <c r="D18" s="38"/>
      <c r="E18" s="38"/>
      <c r="F18" s="42"/>
      <c r="G18" s="1">
        <v>2326</v>
      </c>
      <c r="H18" s="4">
        <v>2326</v>
      </c>
      <c r="I18" s="39">
        <f t="shared" si="0"/>
        <v>100</v>
      </c>
      <c r="J18" s="4">
        <v>2326</v>
      </c>
      <c r="K18" s="40">
        <f>(J18/G18)*100</f>
        <v>100</v>
      </c>
      <c r="L18" s="17" t="s">
        <v>107</v>
      </c>
    </row>
    <row r="19" spans="1:12" ht="15" customHeight="1">
      <c r="A19" s="8"/>
      <c r="B19" s="8"/>
      <c r="C19" s="38" t="s">
        <v>18</v>
      </c>
      <c r="D19" s="38"/>
      <c r="E19" s="38"/>
      <c r="F19" s="42"/>
      <c r="G19" s="1">
        <v>2294.5</v>
      </c>
      <c r="H19" s="4">
        <v>2294.5</v>
      </c>
      <c r="I19" s="39">
        <f t="shared" si="0"/>
        <v>100</v>
      </c>
      <c r="J19" s="4">
        <v>1374.5</v>
      </c>
      <c r="K19" s="40">
        <f t="shared" ref="K19:K21" si="1">(J19/G19)*100</f>
        <v>59.904118544345174</v>
      </c>
      <c r="L19" s="17" t="s">
        <v>107</v>
      </c>
    </row>
    <row r="20" spans="1:12" ht="15" customHeight="1">
      <c r="A20" s="8"/>
      <c r="B20" s="8"/>
      <c r="C20" s="38" t="s">
        <v>19</v>
      </c>
      <c r="D20" s="38"/>
      <c r="E20" s="38"/>
      <c r="F20" s="42"/>
      <c r="G20" s="1">
        <v>12108.7</v>
      </c>
      <c r="H20" s="4">
        <v>12108.7</v>
      </c>
      <c r="I20" s="39">
        <f t="shared" si="0"/>
        <v>100</v>
      </c>
      <c r="J20" s="4">
        <v>3373.9</v>
      </c>
      <c r="K20" s="40">
        <f t="shared" si="1"/>
        <v>27.863437032877187</v>
      </c>
      <c r="L20" s="17" t="s">
        <v>107</v>
      </c>
    </row>
    <row r="21" spans="1:12" ht="15" customHeight="1">
      <c r="A21" s="38" t="s">
        <v>20</v>
      </c>
      <c r="B21" s="38"/>
      <c r="C21" s="38"/>
      <c r="D21" s="38"/>
      <c r="E21" s="38"/>
      <c r="F21" s="8"/>
      <c r="G21" s="1">
        <v>582880</v>
      </c>
      <c r="H21" s="4">
        <v>304909</v>
      </c>
      <c r="I21" s="39">
        <f t="shared" si="0"/>
        <v>52.310767224814711</v>
      </c>
      <c r="J21" s="4">
        <v>277475</v>
      </c>
      <c r="K21" s="40">
        <f t="shared" si="1"/>
        <v>47.604138073016742</v>
      </c>
      <c r="L21" s="17" t="s">
        <v>105</v>
      </c>
    </row>
    <row r="22" spans="1:12" ht="8.25" customHeight="1" thickBot="1">
      <c r="A22" s="28"/>
      <c r="B22" s="28"/>
      <c r="C22" s="28"/>
      <c r="D22" s="28"/>
      <c r="E22" s="28"/>
      <c r="F22" s="28"/>
      <c r="G22" s="43"/>
      <c r="H22" s="44"/>
      <c r="I22" s="28"/>
      <c r="J22" s="44"/>
      <c r="K22" s="28"/>
    </row>
    <row r="23" spans="1:12" ht="7.5" customHeight="1" thickTop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2">
      <c r="A24" s="8" t="s">
        <v>92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2">
      <c r="A25" s="8" t="s">
        <v>94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2" ht="13.5" customHeight="1">
      <c r="A27" s="45" t="s">
        <v>56</v>
      </c>
      <c r="B27" s="45"/>
      <c r="C27" s="45"/>
      <c r="D27" s="37"/>
      <c r="E27" s="37"/>
      <c r="F27" s="37"/>
      <c r="G27" s="37"/>
      <c r="H27" s="37"/>
      <c r="I27" s="22"/>
      <c r="J27" s="22"/>
      <c r="K27" s="27" t="str">
        <f>K5</f>
        <v>平成31年4月1日現在</v>
      </c>
    </row>
    <row r="28" spans="1:12" ht="7.5" customHeight="1" thickBot="1">
      <c r="A28" s="46"/>
      <c r="B28" s="28"/>
      <c r="C28" s="28"/>
      <c r="D28" s="28"/>
      <c r="E28" s="37"/>
      <c r="F28" s="37"/>
      <c r="G28" s="37"/>
      <c r="H28" s="37"/>
      <c r="I28" s="37"/>
      <c r="J28" s="37"/>
      <c r="K28" s="37"/>
    </row>
    <row r="29" spans="1:12" ht="14.25" customHeight="1" thickTop="1">
      <c r="A29" s="8"/>
      <c r="B29" s="8"/>
      <c r="C29" s="8"/>
      <c r="D29" s="8"/>
      <c r="E29" s="47" t="s">
        <v>21</v>
      </c>
      <c r="F29" s="48" t="s">
        <v>22</v>
      </c>
      <c r="G29" s="48" t="s">
        <v>23</v>
      </c>
      <c r="H29" s="49" t="s">
        <v>24</v>
      </c>
      <c r="I29" s="50"/>
      <c r="J29" s="50"/>
      <c r="K29" s="50"/>
    </row>
    <row r="30" spans="1:12" ht="13.5" customHeight="1">
      <c r="A30" s="8"/>
      <c r="B30" s="8"/>
      <c r="C30" s="8"/>
      <c r="D30" s="8"/>
      <c r="E30" s="51" t="s">
        <v>25</v>
      </c>
      <c r="F30" s="52"/>
      <c r="G30" s="52"/>
      <c r="H30" s="53" t="s">
        <v>26</v>
      </c>
      <c r="I30" s="53" t="s">
        <v>27</v>
      </c>
      <c r="J30" s="54" t="s">
        <v>81</v>
      </c>
      <c r="K30" s="55" t="s">
        <v>28</v>
      </c>
    </row>
    <row r="31" spans="1:12">
      <c r="A31" s="56"/>
      <c r="B31" s="56"/>
      <c r="C31" s="56"/>
      <c r="D31" s="56"/>
      <c r="E31" s="57" t="s">
        <v>29</v>
      </c>
      <c r="F31" s="58"/>
      <c r="G31" s="58"/>
      <c r="H31" s="59"/>
      <c r="I31" s="59"/>
      <c r="J31" s="60" t="s">
        <v>30</v>
      </c>
      <c r="K31" s="61"/>
    </row>
    <row r="32" spans="1:12" ht="7.5" customHeight="1">
      <c r="A32" s="8"/>
      <c r="B32" s="8"/>
      <c r="C32" s="8"/>
      <c r="D32" s="8"/>
      <c r="E32" s="62"/>
      <c r="F32" s="8"/>
      <c r="G32" s="8"/>
      <c r="H32" s="8"/>
      <c r="I32" s="8"/>
      <c r="J32" s="8"/>
      <c r="K32" s="8"/>
    </row>
    <row r="33" spans="1:13" ht="15" customHeight="1">
      <c r="A33" s="38" t="s">
        <v>31</v>
      </c>
      <c r="B33" s="38"/>
      <c r="C33" s="38"/>
      <c r="D33" s="42"/>
      <c r="E33" s="62">
        <f>SUM(F33:H33)</f>
        <v>291</v>
      </c>
      <c r="F33" s="8">
        <v>48</v>
      </c>
      <c r="G33" s="8">
        <v>23</v>
      </c>
      <c r="H33" s="8">
        <v>220</v>
      </c>
      <c r="I33" s="8">
        <v>189</v>
      </c>
      <c r="J33" s="8">
        <v>28</v>
      </c>
      <c r="K33" s="8">
        <v>3</v>
      </c>
    </row>
    <row r="34" spans="1:13" ht="15" customHeight="1">
      <c r="A34" s="38" t="s">
        <v>32</v>
      </c>
      <c r="B34" s="38"/>
      <c r="C34" s="38"/>
      <c r="D34" s="63" t="s">
        <v>82</v>
      </c>
      <c r="E34" s="1">
        <f>SUM(F34:H34)</f>
        <v>4672.6499999999996</v>
      </c>
      <c r="F34" s="4">
        <v>1847.8</v>
      </c>
      <c r="G34" s="4">
        <v>322.7</v>
      </c>
      <c r="H34" s="4">
        <v>2502.15</v>
      </c>
      <c r="I34" s="4">
        <v>1072.79</v>
      </c>
      <c r="J34" s="4">
        <v>1056.1600000000001</v>
      </c>
      <c r="K34" s="4">
        <v>373.2</v>
      </c>
    </row>
    <row r="35" spans="1:13" ht="7.5" customHeight="1" thickBot="1">
      <c r="A35" s="28"/>
      <c r="B35" s="28"/>
      <c r="C35" s="28"/>
      <c r="D35" s="28"/>
      <c r="E35" s="64"/>
      <c r="F35" s="28"/>
      <c r="G35" s="28"/>
      <c r="H35" s="28"/>
      <c r="I35" s="28"/>
      <c r="J35" s="28"/>
      <c r="K35" s="28"/>
    </row>
    <row r="36" spans="1:13" ht="6" customHeight="1" thickTop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3">
      <c r="A37" s="8" t="s">
        <v>92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3" ht="14.25">
      <c r="A39" s="45" t="s">
        <v>33</v>
      </c>
      <c r="B39" s="45"/>
      <c r="C39" s="45"/>
      <c r="D39" s="45"/>
      <c r="E39" s="45"/>
      <c r="F39" s="37"/>
      <c r="G39" s="37"/>
      <c r="H39" s="8"/>
      <c r="I39" s="65"/>
      <c r="J39" s="65"/>
      <c r="K39" s="66" t="s">
        <v>83</v>
      </c>
    </row>
    <row r="40" spans="1:13" ht="6.75" customHeight="1" thickBot="1">
      <c r="A40" s="67"/>
      <c r="B40" s="37"/>
      <c r="C40" s="37"/>
      <c r="D40" s="37"/>
      <c r="E40" s="37"/>
      <c r="F40" s="37"/>
      <c r="G40" s="37"/>
      <c r="H40" s="37"/>
      <c r="I40" s="37"/>
      <c r="J40" s="37"/>
      <c r="K40" s="28"/>
    </row>
    <row r="41" spans="1:13" ht="14.25" thickTop="1">
      <c r="A41" s="50" t="s">
        <v>2</v>
      </c>
      <c r="B41" s="50"/>
      <c r="C41" s="50"/>
      <c r="D41" s="68"/>
      <c r="E41" s="69" t="s">
        <v>97</v>
      </c>
      <c r="F41" s="69">
        <v>25</v>
      </c>
      <c r="G41" s="69">
        <v>26</v>
      </c>
      <c r="H41" s="69">
        <v>27</v>
      </c>
      <c r="I41" s="69">
        <v>28</v>
      </c>
      <c r="J41" s="69">
        <v>29</v>
      </c>
      <c r="K41" s="69">
        <v>30</v>
      </c>
    </row>
    <row r="42" spans="1:13" ht="7.5" customHeight="1">
      <c r="A42" s="8"/>
      <c r="B42" s="8"/>
      <c r="C42" s="8"/>
      <c r="D42" s="8"/>
      <c r="E42" s="70"/>
      <c r="F42" s="8"/>
      <c r="G42" s="8"/>
      <c r="H42" s="8"/>
      <c r="I42" s="8"/>
      <c r="J42" s="8"/>
      <c r="K42" s="8"/>
    </row>
    <row r="43" spans="1:13" ht="15" customHeight="1">
      <c r="A43" s="71" t="s">
        <v>34</v>
      </c>
      <c r="B43" s="71"/>
      <c r="C43" s="71"/>
      <c r="D43" s="42"/>
      <c r="E43" s="2">
        <f t="shared" ref="E43:K43" si="2">SUM(E45:E53)</f>
        <v>15520</v>
      </c>
      <c r="F43" s="2">
        <f t="shared" si="2"/>
        <v>15735</v>
      </c>
      <c r="G43" s="2">
        <f t="shared" si="2"/>
        <v>17548</v>
      </c>
      <c r="H43" s="2">
        <f t="shared" si="2"/>
        <v>17745</v>
      </c>
      <c r="I43" s="2">
        <f t="shared" si="2"/>
        <v>17864</v>
      </c>
      <c r="J43" s="2">
        <f t="shared" si="2"/>
        <v>18164</v>
      </c>
      <c r="K43" s="2">
        <f t="shared" si="2"/>
        <v>18038</v>
      </c>
    </row>
    <row r="44" spans="1:13" ht="7.5" customHeight="1">
      <c r="A44" s="72"/>
      <c r="B44" s="72"/>
      <c r="C44" s="72"/>
      <c r="D44" s="73"/>
      <c r="E44" s="8"/>
      <c r="F44" s="8"/>
      <c r="G44" s="8"/>
      <c r="H44" s="8"/>
      <c r="I44" s="8"/>
      <c r="J44" s="8"/>
      <c r="K44" s="8"/>
    </row>
    <row r="45" spans="1:13" ht="15" customHeight="1">
      <c r="A45" s="71" t="s">
        <v>85</v>
      </c>
      <c r="B45" s="71"/>
      <c r="C45" s="71"/>
      <c r="D45" s="42"/>
      <c r="E45" s="4">
        <v>718</v>
      </c>
      <c r="F45" s="4">
        <v>836</v>
      </c>
      <c r="G45" s="4">
        <v>951</v>
      </c>
      <c r="H45" s="4">
        <v>1019</v>
      </c>
      <c r="I45" s="4">
        <v>1050</v>
      </c>
      <c r="J45" s="4">
        <v>1152</v>
      </c>
      <c r="K45" s="4">
        <v>1188</v>
      </c>
      <c r="M45" s="17" t="s">
        <v>108</v>
      </c>
    </row>
    <row r="46" spans="1:13" ht="15" customHeight="1">
      <c r="A46" s="71" t="s">
        <v>86</v>
      </c>
      <c r="B46" s="71"/>
      <c r="C46" s="71"/>
      <c r="D46" s="42"/>
      <c r="E46" s="4">
        <v>42</v>
      </c>
      <c r="F46" s="4">
        <v>45</v>
      </c>
      <c r="G46" s="4">
        <v>52</v>
      </c>
      <c r="H46" s="4">
        <v>54</v>
      </c>
      <c r="I46" s="4">
        <v>53</v>
      </c>
      <c r="J46" s="4">
        <v>59</v>
      </c>
      <c r="K46" s="4">
        <v>58</v>
      </c>
      <c r="M46" s="17" t="s">
        <v>109</v>
      </c>
    </row>
    <row r="47" spans="1:13" ht="15" customHeight="1">
      <c r="A47" s="71" t="s">
        <v>88</v>
      </c>
      <c r="B47" s="71"/>
      <c r="C47" s="71"/>
      <c r="D47" s="42"/>
      <c r="E47" s="4">
        <v>6078</v>
      </c>
      <c r="F47" s="4">
        <v>6256</v>
      </c>
      <c r="G47" s="4">
        <v>6384</v>
      </c>
      <c r="H47" s="4">
        <v>6451</v>
      </c>
      <c r="I47" s="4">
        <v>6468</v>
      </c>
      <c r="J47" s="4">
        <v>6609</v>
      </c>
      <c r="K47" s="4">
        <v>6565</v>
      </c>
    </row>
    <row r="48" spans="1:13" ht="15" customHeight="1">
      <c r="A48" s="71" t="s">
        <v>87</v>
      </c>
      <c r="B48" s="71"/>
      <c r="C48" s="71"/>
      <c r="D48" s="42"/>
      <c r="E48" s="4">
        <v>220</v>
      </c>
      <c r="F48" s="4">
        <v>257</v>
      </c>
      <c r="G48" s="4">
        <v>283</v>
      </c>
      <c r="H48" s="4">
        <v>290</v>
      </c>
      <c r="I48" s="4">
        <v>318</v>
      </c>
      <c r="J48" s="4">
        <v>395</v>
      </c>
      <c r="K48" s="4">
        <v>405</v>
      </c>
    </row>
    <row r="49" spans="1:13" ht="15" customHeight="1">
      <c r="A49" s="71" t="s">
        <v>35</v>
      </c>
      <c r="B49" s="71"/>
      <c r="C49" s="71"/>
      <c r="D49" s="42"/>
      <c r="E49" s="4">
        <v>128</v>
      </c>
      <c r="F49" s="4">
        <v>157</v>
      </c>
      <c r="G49" s="4">
        <v>173</v>
      </c>
      <c r="H49" s="4">
        <v>192</v>
      </c>
      <c r="I49" s="4">
        <v>199</v>
      </c>
      <c r="J49" s="4">
        <v>201</v>
      </c>
      <c r="K49" s="4">
        <v>206</v>
      </c>
      <c r="M49" s="17" t="s">
        <v>110</v>
      </c>
    </row>
    <row r="50" spans="1:13" ht="15" customHeight="1">
      <c r="A50" s="71" t="s">
        <v>36</v>
      </c>
      <c r="B50" s="71"/>
      <c r="C50" s="71"/>
      <c r="D50" s="42"/>
      <c r="E50" s="4">
        <v>6712</v>
      </c>
      <c r="F50" s="4">
        <v>6488</v>
      </c>
      <c r="G50" s="4">
        <v>7786</v>
      </c>
      <c r="H50" s="4">
        <v>7864</v>
      </c>
      <c r="I50" s="4">
        <v>7917</v>
      </c>
      <c r="J50" s="4">
        <v>7953</v>
      </c>
      <c r="K50" s="4">
        <v>7877</v>
      </c>
    </row>
    <row r="51" spans="1:13" ht="15" customHeight="1">
      <c r="A51" s="37" t="s">
        <v>37</v>
      </c>
      <c r="B51" s="37"/>
      <c r="C51" s="37"/>
      <c r="D51" s="74" t="s">
        <v>38</v>
      </c>
      <c r="E51" s="4">
        <v>479</v>
      </c>
      <c r="F51" s="4">
        <v>510</v>
      </c>
      <c r="G51" s="4">
        <v>649</v>
      </c>
      <c r="H51" s="4">
        <v>671</v>
      </c>
      <c r="I51" s="4">
        <v>675</v>
      </c>
      <c r="J51" s="4">
        <v>659</v>
      </c>
      <c r="K51" s="4">
        <v>645</v>
      </c>
    </row>
    <row r="52" spans="1:13" ht="15" customHeight="1">
      <c r="A52" s="37"/>
      <c r="B52" s="37"/>
      <c r="C52" s="37"/>
      <c r="D52" s="73" t="s">
        <v>39</v>
      </c>
      <c r="E52" s="4">
        <v>70</v>
      </c>
      <c r="F52" s="4">
        <v>142</v>
      </c>
      <c r="G52" s="4">
        <v>206</v>
      </c>
      <c r="H52" s="4">
        <v>221</v>
      </c>
      <c r="I52" s="4">
        <v>236</v>
      </c>
      <c r="J52" s="4">
        <v>240</v>
      </c>
      <c r="K52" s="4">
        <v>251</v>
      </c>
    </row>
    <row r="53" spans="1:13" ht="15" customHeight="1">
      <c r="A53" s="71" t="s">
        <v>40</v>
      </c>
      <c r="B53" s="71"/>
      <c r="C53" s="71"/>
      <c r="D53" s="42"/>
      <c r="E53" s="4">
        <v>1073</v>
      </c>
      <c r="F53" s="4">
        <v>1044</v>
      </c>
      <c r="G53" s="4">
        <v>1064</v>
      </c>
      <c r="H53" s="4">
        <v>983</v>
      </c>
      <c r="I53" s="4">
        <v>948</v>
      </c>
      <c r="J53" s="4">
        <v>896</v>
      </c>
      <c r="K53" s="4">
        <v>843</v>
      </c>
    </row>
    <row r="54" spans="1:13" ht="6.75" customHeight="1" thickBot="1">
      <c r="A54" s="28"/>
      <c r="B54" s="28"/>
      <c r="C54" s="28"/>
      <c r="D54" s="75"/>
      <c r="E54" s="5"/>
      <c r="F54" s="6"/>
      <c r="G54" s="6"/>
      <c r="H54" s="6"/>
      <c r="I54" s="6"/>
      <c r="J54" s="6"/>
      <c r="K54" s="6"/>
    </row>
    <row r="55" spans="1:13" ht="9" customHeight="1" thickTop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3">
      <c r="A56" s="8" t="s">
        <v>84</v>
      </c>
      <c r="B56" s="8"/>
      <c r="C56" s="8"/>
      <c r="D56" s="8"/>
      <c r="E56" s="8"/>
      <c r="F56" s="8"/>
      <c r="G56" s="8"/>
      <c r="H56" s="8"/>
      <c r="I56" s="8"/>
      <c r="J56" s="8"/>
      <c r="K56" s="8"/>
    </row>
  </sheetData>
  <mergeCells count="31">
    <mergeCell ref="A47:D47"/>
    <mergeCell ref="A48:D48"/>
    <mergeCell ref="A49:D49"/>
    <mergeCell ref="A50:D50"/>
    <mergeCell ref="A53:D53"/>
    <mergeCell ref="A46:D46"/>
    <mergeCell ref="C20:F20"/>
    <mergeCell ref="A21:E21"/>
    <mergeCell ref="F29:F31"/>
    <mergeCell ref="G29:G31"/>
    <mergeCell ref="A33:D33"/>
    <mergeCell ref="A34:C34"/>
    <mergeCell ref="A41:D41"/>
    <mergeCell ref="A43:D43"/>
    <mergeCell ref="A45:D45"/>
    <mergeCell ref="H29:K29"/>
    <mergeCell ref="H30:H31"/>
    <mergeCell ref="I30:I31"/>
    <mergeCell ref="K30:K31"/>
    <mergeCell ref="E14:F14"/>
    <mergeCell ref="B15:E15"/>
    <mergeCell ref="C16:F16"/>
    <mergeCell ref="C17:F17"/>
    <mergeCell ref="C18:F18"/>
    <mergeCell ref="C19:F19"/>
    <mergeCell ref="E13:F13"/>
    <mergeCell ref="A7:F8"/>
    <mergeCell ref="A10:E10"/>
    <mergeCell ref="B11:E11"/>
    <mergeCell ref="C12:D12"/>
    <mergeCell ref="E12:F12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G15:H15 J15" formulaRange="1"/>
    <ignoredError sqref="I11 I14:I15 K11 K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view="pageBreakPreview" zoomScaleNormal="100" zoomScaleSheetLayoutView="100" workbookViewId="0">
      <selection activeCell="P22" sqref="P22"/>
    </sheetView>
  </sheetViews>
  <sheetFormatPr defaultRowHeight="13.5"/>
  <cols>
    <col min="1" max="1" width="5.125" style="17" customWidth="1"/>
    <col min="2" max="2" width="8.625" style="17" customWidth="1"/>
    <col min="3" max="13" width="8.125" style="17" customWidth="1"/>
    <col min="14" max="16384" width="9" style="17"/>
  </cols>
  <sheetData>
    <row r="1" spans="1:13" ht="14.25">
      <c r="A1" s="8"/>
      <c r="B1" s="8"/>
      <c r="C1" s="8"/>
      <c r="D1" s="8"/>
      <c r="E1" s="8"/>
      <c r="F1" s="8"/>
      <c r="G1" s="8"/>
      <c r="H1" s="8"/>
      <c r="I1" s="8"/>
      <c r="J1" s="8"/>
      <c r="K1" s="22"/>
      <c r="L1" s="22"/>
      <c r="M1" s="76" t="s">
        <v>58</v>
      </c>
    </row>
    <row r="2" spans="1:1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4.25">
      <c r="A3" s="23" t="s">
        <v>64</v>
      </c>
      <c r="B3" s="23"/>
      <c r="C3" s="24"/>
      <c r="D3" s="8"/>
      <c r="E3" s="8"/>
      <c r="F3" s="8"/>
      <c r="G3" s="8"/>
      <c r="H3" s="8"/>
      <c r="I3" s="8"/>
      <c r="J3" s="8"/>
      <c r="K3" s="22"/>
      <c r="L3" s="22"/>
      <c r="M3" s="77" t="s">
        <v>59</v>
      </c>
    </row>
    <row r="4" spans="1:13" ht="7.5" customHeight="1" thickBo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14.25" thickTop="1">
      <c r="A5" s="78" t="s">
        <v>49</v>
      </c>
      <c r="B5" s="79" t="s">
        <v>75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27">
      <c r="A6" s="81"/>
      <c r="B6" s="82" t="s">
        <v>65</v>
      </c>
      <c r="C6" s="83" t="s">
        <v>71</v>
      </c>
      <c r="D6" s="84" t="s">
        <v>66</v>
      </c>
      <c r="E6" s="82" t="s">
        <v>67</v>
      </c>
      <c r="F6" s="82" t="s">
        <v>100</v>
      </c>
      <c r="G6" s="83" t="s">
        <v>73</v>
      </c>
      <c r="H6" s="85" t="s">
        <v>90</v>
      </c>
      <c r="I6" s="84" t="s">
        <v>74</v>
      </c>
      <c r="J6" s="84" t="s">
        <v>72</v>
      </c>
      <c r="K6" s="82" t="s">
        <v>70</v>
      </c>
      <c r="L6" s="82" t="s">
        <v>101</v>
      </c>
      <c r="M6" s="14" t="s">
        <v>69</v>
      </c>
    </row>
    <row r="7" spans="1:13" ht="7.5" customHeight="1">
      <c r="A7" s="37"/>
      <c r="B7" s="70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9.5" customHeight="1">
      <c r="A8" s="66" t="s">
        <v>98</v>
      </c>
      <c r="B8" s="16">
        <v>13</v>
      </c>
      <c r="C8" s="7">
        <v>20</v>
      </c>
      <c r="D8" s="7">
        <v>13</v>
      </c>
      <c r="E8" s="7">
        <v>17</v>
      </c>
      <c r="F8" s="7" t="s">
        <v>91</v>
      </c>
      <c r="G8" s="7">
        <v>87</v>
      </c>
      <c r="H8" s="7" t="s">
        <v>91</v>
      </c>
      <c r="I8" s="7">
        <v>118</v>
      </c>
      <c r="J8" s="7">
        <v>35</v>
      </c>
      <c r="K8" s="7">
        <v>18</v>
      </c>
      <c r="L8" s="7" t="s">
        <v>91</v>
      </c>
      <c r="M8" s="7">
        <v>53</v>
      </c>
    </row>
    <row r="9" spans="1:13" ht="19.5" customHeight="1">
      <c r="A9" s="15">
        <v>28</v>
      </c>
      <c r="B9" s="16">
        <v>11</v>
      </c>
      <c r="C9" s="7">
        <v>15</v>
      </c>
      <c r="D9" s="4">
        <v>10</v>
      </c>
      <c r="E9" s="4">
        <v>11</v>
      </c>
      <c r="F9" s="7" t="s">
        <v>91</v>
      </c>
      <c r="G9" s="4">
        <v>76</v>
      </c>
      <c r="H9" s="13" t="s">
        <v>91</v>
      </c>
      <c r="I9" s="8">
        <v>104</v>
      </c>
      <c r="J9" s="8">
        <v>32</v>
      </c>
      <c r="K9" s="8">
        <v>21</v>
      </c>
      <c r="L9" s="7" t="s">
        <v>91</v>
      </c>
      <c r="M9" s="8">
        <v>50</v>
      </c>
    </row>
    <row r="10" spans="1:13" ht="19.5" customHeight="1">
      <c r="A10" s="15">
        <v>29</v>
      </c>
      <c r="B10" s="16">
        <v>10</v>
      </c>
      <c r="C10" s="7">
        <v>17</v>
      </c>
      <c r="D10" s="4">
        <v>9</v>
      </c>
      <c r="E10" s="4">
        <v>12</v>
      </c>
      <c r="F10" s="7" t="s">
        <v>91</v>
      </c>
      <c r="G10" s="4">
        <v>75</v>
      </c>
      <c r="H10" s="4">
        <v>24</v>
      </c>
      <c r="I10" s="8">
        <v>87</v>
      </c>
      <c r="J10" s="8">
        <v>27</v>
      </c>
      <c r="K10" s="8">
        <v>20</v>
      </c>
      <c r="L10" s="7" t="s">
        <v>91</v>
      </c>
      <c r="M10" s="8">
        <v>40</v>
      </c>
    </row>
    <row r="11" spans="1:13" ht="19.5" customHeight="1">
      <c r="A11" s="15">
        <v>30</v>
      </c>
      <c r="B11" s="16">
        <v>10</v>
      </c>
      <c r="C11" s="7">
        <v>18</v>
      </c>
      <c r="D11" s="4">
        <v>7</v>
      </c>
      <c r="E11" s="4">
        <v>15</v>
      </c>
      <c r="F11" s="4">
        <v>27</v>
      </c>
      <c r="G11" s="4">
        <v>75</v>
      </c>
      <c r="H11" s="13" t="s">
        <v>91</v>
      </c>
      <c r="I11" s="8">
        <v>67</v>
      </c>
      <c r="J11" s="8">
        <v>8</v>
      </c>
      <c r="K11" s="8">
        <v>36</v>
      </c>
      <c r="L11" s="8">
        <v>6</v>
      </c>
      <c r="M11" s="8">
        <v>45</v>
      </c>
    </row>
    <row r="12" spans="1:13" ht="7.5" customHeight="1" thickBot="1">
      <c r="A12" s="28"/>
      <c r="B12" s="6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7.5" customHeight="1" thickTop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8" t="s">
        <v>68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4.25">
      <c r="A16" s="23" t="s">
        <v>42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8" ht="7.5" customHeight="1" thickBo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R17" s="86"/>
    </row>
    <row r="18" spans="1:18" ht="14.25" thickTop="1">
      <c r="A18" s="87" t="s">
        <v>2</v>
      </c>
      <c r="B18" s="87"/>
      <c r="C18" s="87"/>
      <c r="D18" s="88"/>
      <c r="E18" s="89" t="s">
        <v>41</v>
      </c>
      <c r="F18" s="69">
        <v>5</v>
      </c>
      <c r="G18" s="69">
        <v>10</v>
      </c>
      <c r="H18" s="69">
        <v>15</v>
      </c>
      <c r="I18" s="69">
        <v>20</v>
      </c>
      <c r="J18" s="69">
        <v>27</v>
      </c>
      <c r="K18" s="69">
        <v>28</v>
      </c>
      <c r="L18" s="69">
        <v>29</v>
      </c>
      <c r="M18" s="69">
        <v>30</v>
      </c>
      <c r="R18" s="90"/>
    </row>
    <row r="19" spans="1:18" ht="7.5" customHeight="1">
      <c r="A19" s="37"/>
      <c r="B19" s="37"/>
      <c r="C19" s="91"/>
      <c r="D19" s="74"/>
      <c r="E19" s="8"/>
      <c r="F19" s="8"/>
      <c r="G19" s="8"/>
      <c r="H19" s="8"/>
      <c r="I19" s="8"/>
      <c r="J19" s="8"/>
      <c r="K19" s="8"/>
      <c r="L19" s="8"/>
      <c r="M19" s="8"/>
      <c r="R19" s="37"/>
    </row>
    <row r="20" spans="1:18" ht="19.5" customHeight="1">
      <c r="A20" s="92" t="s">
        <v>43</v>
      </c>
      <c r="B20" s="92"/>
      <c r="C20" s="92"/>
      <c r="D20" s="20"/>
      <c r="E20" s="9">
        <v>137</v>
      </c>
      <c r="F20" s="10" t="s">
        <v>76</v>
      </c>
      <c r="G20" s="9">
        <v>105</v>
      </c>
      <c r="H20" s="10" t="s">
        <v>76</v>
      </c>
      <c r="I20" s="9">
        <v>122</v>
      </c>
      <c r="J20" s="11">
        <v>66</v>
      </c>
      <c r="K20" s="11">
        <v>66</v>
      </c>
      <c r="L20" s="11">
        <v>66</v>
      </c>
      <c r="M20" s="11">
        <v>69</v>
      </c>
      <c r="R20" s="11"/>
    </row>
    <row r="21" spans="1:18" ht="26.25" customHeight="1">
      <c r="A21" s="93" t="s">
        <v>61</v>
      </c>
      <c r="B21" s="93"/>
      <c r="C21" s="93"/>
      <c r="D21" s="93"/>
      <c r="E21" s="18">
        <v>4202</v>
      </c>
      <c r="F21" s="10" t="s">
        <v>76</v>
      </c>
      <c r="G21" s="9">
        <v>4378</v>
      </c>
      <c r="H21" s="10" t="s">
        <v>76</v>
      </c>
      <c r="I21" s="9">
        <v>4504</v>
      </c>
      <c r="J21" s="10" t="s">
        <v>89</v>
      </c>
      <c r="K21" s="10" t="s">
        <v>89</v>
      </c>
      <c r="L21" s="10" t="s">
        <v>76</v>
      </c>
      <c r="M21" s="10" t="s">
        <v>89</v>
      </c>
      <c r="R21" s="10"/>
    </row>
    <row r="22" spans="1:18" ht="26.25" customHeight="1">
      <c r="A22" s="93" t="s">
        <v>62</v>
      </c>
      <c r="B22" s="93"/>
      <c r="C22" s="93"/>
      <c r="D22" s="93"/>
      <c r="E22" s="18">
        <v>475132</v>
      </c>
      <c r="F22" s="10" t="s">
        <v>76</v>
      </c>
      <c r="G22" s="9">
        <v>722559</v>
      </c>
      <c r="H22" s="10" t="s">
        <v>76</v>
      </c>
      <c r="I22" s="9">
        <v>656517</v>
      </c>
      <c r="J22" s="9">
        <v>185907</v>
      </c>
      <c r="K22" s="9">
        <v>189163</v>
      </c>
      <c r="L22" s="9">
        <v>189444</v>
      </c>
      <c r="M22" s="9">
        <v>195484</v>
      </c>
      <c r="R22" s="9"/>
    </row>
    <row r="23" spans="1:18" ht="26.25" customHeight="1">
      <c r="A23" s="92" t="s">
        <v>63</v>
      </c>
      <c r="B23" s="92"/>
      <c r="C23" s="92"/>
      <c r="D23" s="92"/>
      <c r="E23" s="18">
        <v>551090</v>
      </c>
      <c r="F23" s="10" t="s">
        <v>76</v>
      </c>
      <c r="G23" s="9">
        <v>425377</v>
      </c>
      <c r="H23" s="10" t="s">
        <v>76</v>
      </c>
      <c r="I23" s="9">
        <v>262086</v>
      </c>
      <c r="J23" s="9">
        <v>58191</v>
      </c>
      <c r="K23" s="9">
        <v>58376</v>
      </c>
      <c r="L23" s="9">
        <v>66772</v>
      </c>
      <c r="M23" s="9">
        <v>62860</v>
      </c>
      <c r="R23" s="9"/>
    </row>
    <row r="24" spans="1:18" ht="26.25" customHeight="1">
      <c r="A24" s="92" t="s">
        <v>44</v>
      </c>
      <c r="B24" s="92"/>
      <c r="C24" s="92"/>
      <c r="D24" s="92"/>
      <c r="E24" s="18">
        <v>112249</v>
      </c>
      <c r="F24" s="10" t="s">
        <v>76</v>
      </c>
      <c r="G24" s="9">
        <v>56094</v>
      </c>
      <c r="H24" s="10" t="s">
        <v>76</v>
      </c>
      <c r="I24" s="9">
        <v>62212</v>
      </c>
      <c r="J24" s="9">
        <v>21845</v>
      </c>
      <c r="K24" s="9">
        <v>20886</v>
      </c>
      <c r="L24" s="9">
        <v>26896</v>
      </c>
      <c r="M24" s="9">
        <v>30424</v>
      </c>
      <c r="R24" s="9"/>
    </row>
    <row r="25" spans="1:18" ht="26.25" customHeight="1">
      <c r="A25" s="93" t="s">
        <v>45</v>
      </c>
      <c r="B25" s="93"/>
      <c r="C25" s="93"/>
      <c r="D25" s="93"/>
      <c r="E25" s="18">
        <f t="shared" ref="E25" si="0">E23/365</f>
        <v>1509.8356164383561</v>
      </c>
      <c r="F25" s="10" t="s">
        <v>76</v>
      </c>
      <c r="G25" s="3">
        <f t="shared" ref="G25" si="1">G23/365</f>
        <v>1165.4164383561645</v>
      </c>
      <c r="H25" s="10" t="s">
        <v>76</v>
      </c>
      <c r="I25" s="3">
        <f>I23/365</f>
        <v>718.0438356164384</v>
      </c>
      <c r="J25" s="12">
        <f t="shared" ref="J25:L25" si="2">J23/365</f>
        <v>159.42739726027398</v>
      </c>
      <c r="K25" s="12">
        <f t="shared" si="2"/>
        <v>159.93424657534246</v>
      </c>
      <c r="L25" s="12">
        <f t="shared" si="2"/>
        <v>182.93698630136987</v>
      </c>
      <c r="M25" s="12">
        <v>172</v>
      </c>
      <c r="R25" s="12"/>
    </row>
    <row r="26" spans="1:18" ht="7.5" customHeight="1" thickBot="1">
      <c r="A26" s="28"/>
      <c r="B26" s="28"/>
      <c r="C26" s="28"/>
      <c r="D26" s="75"/>
      <c r="E26" s="28"/>
      <c r="F26" s="28"/>
      <c r="G26" s="28"/>
      <c r="H26" s="28"/>
      <c r="I26" s="28"/>
      <c r="J26" s="28"/>
      <c r="K26" s="28"/>
      <c r="L26" s="28"/>
      <c r="M26" s="28"/>
    </row>
    <row r="27" spans="1:18" ht="7.5" customHeight="1" thickTop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8">
      <c r="A28" s="8" t="s">
        <v>46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8">
      <c r="A29" s="8" t="s">
        <v>78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8">
      <c r="A30" s="8" t="s">
        <v>77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8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8" ht="14.25">
      <c r="A32" s="23" t="s">
        <v>47</v>
      </c>
      <c r="B32" s="8"/>
      <c r="C32" s="8"/>
      <c r="D32" s="8"/>
      <c r="E32" s="8"/>
      <c r="F32" s="8"/>
      <c r="G32" s="8"/>
      <c r="H32" s="8"/>
      <c r="I32" s="8"/>
      <c r="J32" s="8"/>
      <c r="K32" s="22"/>
      <c r="L32" s="22"/>
      <c r="M32" s="77" t="s">
        <v>60</v>
      </c>
    </row>
    <row r="33" spans="1:13" ht="7.5" customHeight="1" thickBo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 ht="14.25" thickTop="1">
      <c r="A34" s="78" t="s">
        <v>49</v>
      </c>
      <c r="B34" s="94"/>
      <c r="C34" s="95" t="s">
        <v>104</v>
      </c>
      <c r="D34" s="96"/>
      <c r="E34" s="97"/>
      <c r="F34" s="98" t="s">
        <v>102</v>
      </c>
      <c r="G34" s="87"/>
      <c r="H34" s="87"/>
      <c r="I34" s="87"/>
      <c r="J34" s="88"/>
      <c r="K34" s="99" t="s">
        <v>48</v>
      </c>
      <c r="L34" s="100"/>
      <c r="M34" s="100"/>
    </row>
    <row r="35" spans="1:13" ht="13.5" customHeight="1">
      <c r="A35" s="101"/>
      <c r="B35" s="102"/>
      <c r="C35" s="103"/>
      <c r="D35" s="104"/>
      <c r="E35" s="105"/>
      <c r="F35" s="106" t="s">
        <v>50</v>
      </c>
      <c r="G35" s="107" t="s">
        <v>103</v>
      </c>
      <c r="H35" s="107"/>
      <c r="I35" s="108"/>
      <c r="J35" s="109" t="s">
        <v>51</v>
      </c>
      <c r="K35" s="110"/>
      <c r="L35" s="111"/>
      <c r="M35" s="112"/>
    </row>
    <row r="36" spans="1:13">
      <c r="A36" s="81"/>
      <c r="B36" s="113"/>
      <c r="C36" s="57" t="s">
        <v>26</v>
      </c>
      <c r="D36" s="114" t="s">
        <v>52</v>
      </c>
      <c r="E36" s="115" t="s">
        <v>53</v>
      </c>
      <c r="F36" s="116"/>
      <c r="G36" s="117" t="s">
        <v>26</v>
      </c>
      <c r="H36" s="117" t="s">
        <v>52</v>
      </c>
      <c r="I36" s="118" t="s">
        <v>53</v>
      </c>
      <c r="J36" s="114">
        <v>1500</v>
      </c>
      <c r="K36" s="119" t="s">
        <v>54</v>
      </c>
      <c r="L36" s="120"/>
      <c r="M36" s="120"/>
    </row>
    <row r="37" spans="1:13" ht="7.5" customHeight="1">
      <c r="A37" s="8"/>
      <c r="B37" s="12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27" customHeight="1">
      <c r="A38" s="19" t="s">
        <v>99</v>
      </c>
      <c r="B38" s="20"/>
      <c r="C38" s="4">
        <f>D38+E38</f>
        <v>4093</v>
      </c>
      <c r="D38" s="4">
        <v>656</v>
      </c>
      <c r="E38" s="4">
        <v>3437</v>
      </c>
      <c r="F38" s="4">
        <f>G38</f>
        <v>251</v>
      </c>
      <c r="G38" s="2">
        <f t="shared" ref="G38:G42" si="3">H38+I38</f>
        <v>251</v>
      </c>
      <c r="H38" s="4">
        <v>212</v>
      </c>
      <c r="I38" s="4">
        <v>39</v>
      </c>
      <c r="J38" s="4">
        <v>0</v>
      </c>
      <c r="K38" s="13"/>
      <c r="L38" s="13"/>
      <c r="M38" s="13">
        <v>17</v>
      </c>
    </row>
    <row r="39" spans="1:13" ht="27" customHeight="1">
      <c r="A39" s="19">
        <v>26</v>
      </c>
      <c r="B39" s="20"/>
      <c r="C39" s="4">
        <f t="shared" ref="C39:C43" si="4">D39+E39</f>
        <v>3621</v>
      </c>
      <c r="D39" s="4">
        <v>589</v>
      </c>
      <c r="E39" s="4">
        <v>3032</v>
      </c>
      <c r="F39" s="4">
        <f t="shared" ref="F39:F43" si="5">G39</f>
        <v>220</v>
      </c>
      <c r="G39" s="2">
        <f t="shared" si="3"/>
        <v>220</v>
      </c>
      <c r="H39" s="4">
        <v>194</v>
      </c>
      <c r="I39" s="4">
        <v>26</v>
      </c>
      <c r="J39" s="4">
        <v>0</v>
      </c>
      <c r="K39" s="13"/>
      <c r="L39" s="13"/>
      <c r="M39" s="13">
        <v>19</v>
      </c>
    </row>
    <row r="40" spans="1:13" ht="27" customHeight="1">
      <c r="A40" s="19">
        <v>27</v>
      </c>
      <c r="B40" s="20"/>
      <c r="C40" s="4">
        <f t="shared" si="4"/>
        <v>3260</v>
      </c>
      <c r="D40" s="4">
        <v>513</v>
      </c>
      <c r="E40" s="4">
        <v>2747</v>
      </c>
      <c r="F40" s="4">
        <f t="shared" si="5"/>
        <v>202</v>
      </c>
      <c r="G40" s="2">
        <f t="shared" si="3"/>
        <v>202</v>
      </c>
      <c r="H40" s="4">
        <v>182</v>
      </c>
      <c r="I40" s="4">
        <v>20</v>
      </c>
      <c r="J40" s="4">
        <v>0</v>
      </c>
      <c r="K40" s="13"/>
      <c r="L40" s="13"/>
      <c r="M40" s="13">
        <v>20</v>
      </c>
    </row>
    <row r="41" spans="1:13" ht="27" customHeight="1">
      <c r="A41" s="19">
        <v>28</v>
      </c>
      <c r="B41" s="20"/>
      <c r="C41" s="4">
        <f t="shared" si="4"/>
        <v>3085</v>
      </c>
      <c r="D41" s="4">
        <v>468</v>
      </c>
      <c r="E41" s="4">
        <v>2617</v>
      </c>
      <c r="F41" s="4">
        <f t="shared" si="5"/>
        <v>174</v>
      </c>
      <c r="G41" s="2">
        <f t="shared" si="3"/>
        <v>174</v>
      </c>
      <c r="H41" s="4">
        <v>162</v>
      </c>
      <c r="I41" s="4">
        <v>12</v>
      </c>
      <c r="J41" s="4">
        <v>0</v>
      </c>
      <c r="K41" s="13"/>
      <c r="L41" s="13"/>
      <c r="M41" s="13">
        <v>19</v>
      </c>
    </row>
    <row r="42" spans="1:13" ht="27" customHeight="1">
      <c r="A42" s="19">
        <v>29</v>
      </c>
      <c r="B42" s="20"/>
      <c r="C42" s="4">
        <f t="shared" si="4"/>
        <v>2986</v>
      </c>
      <c r="D42" s="4">
        <v>453</v>
      </c>
      <c r="E42" s="4">
        <v>2533</v>
      </c>
      <c r="F42" s="4">
        <f t="shared" si="5"/>
        <v>156</v>
      </c>
      <c r="G42" s="2">
        <f t="shared" si="3"/>
        <v>156</v>
      </c>
      <c r="H42" s="4">
        <v>148</v>
      </c>
      <c r="I42" s="4">
        <v>8</v>
      </c>
      <c r="J42" s="4">
        <v>0</v>
      </c>
      <c r="K42" s="13"/>
      <c r="L42" s="13"/>
      <c r="M42" s="13">
        <v>21</v>
      </c>
    </row>
    <row r="43" spans="1:13" ht="27" customHeight="1">
      <c r="A43" s="19">
        <v>30</v>
      </c>
      <c r="B43" s="20"/>
      <c r="C43" s="4">
        <f t="shared" si="4"/>
        <v>2815</v>
      </c>
      <c r="D43" s="4">
        <v>416</v>
      </c>
      <c r="E43" s="4">
        <v>2399</v>
      </c>
      <c r="F43" s="4">
        <f t="shared" si="5"/>
        <v>148</v>
      </c>
      <c r="G43" s="2">
        <v>148</v>
      </c>
      <c r="H43" s="4">
        <v>142</v>
      </c>
      <c r="I43" s="4">
        <v>6</v>
      </c>
      <c r="J43" s="4">
        <v>0</v>
      </c>
      <c r="K43" s="13"/>
      <c r="L43" s="13"/>
      <c r="M43" s="13">
        <v>23</v>
      </c>
    </row>
    <row r="44" spans="1:13" ht="8.25" customHeight="1" thickBot="1">
      <c r="A44" s="28"/>
      <c r="B44" s="7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ht="7.5" customHeight="1" thickTop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>
      <c r="A46" s="8" t="s">
        <v>55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>
      <c r="A47" s="8" t="s">
        <v>95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</sheetData>
  <mergeCells count="22">
    <mergeCell ref="A43:B43"/>
    <mergeCell ref="A38:B38"/>
    <mergeCell ref="A39:B39"/>
    <mergeCell ref="A40:B40"/>
    <mergeCell ref="A41:B41"/>
    <mergeCell ref="A42:B42"/>
    <mergeCell ref="K34:M34"/>
    <mergeCell ref="K36:M36"/>
    <mergeCell ref="A5:A6"/>
    <mergeCell ref="B5:M5"/>
    <mergeCell ref="A18:D18"/>
    <mergeCell ref="A20:D20"/>
    <mergeCell ref="A21:D21"/>
    <mergeCell ref="A22:D22"/>
    <mergeCell ref="A23:D23"/>
    <mergeCell ref="A24:D24"/>
    <mergeCell ref="A25:D25"/>
    <mergeCell ref="F34:J34"/>
    <mergeCell ref="G35:I35"/>
    <mergeCell ref="F35:F36"/>
    <mergeCell ref="C34:E35"/>
    <mergeCell ref="A34:B36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P64【道路、橋梁、車種別自動車登録台数】（様式）</vt:lpstr>
      <vt:lpstr>P65【JR旅客乗車人員、バス利用状況、電話加入状況】 (2</vt:lpstr>
      <vt:lpstr>Sheet1</vt:lpstr>
      <vt:lpstr>'P64【道路、橋梁、車種別自動車登録台数】（様式）'!Print_Area</vt:lpstr>
      <vt:lpstr>'P65【JR旅客乗車人員、バス利用状況、電話加入状況】 (2'!Print_Area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2020-02-19T00:05:53Z</dcterms:modified>
</cp:coreProperties>
</file>