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13【人口の推移、年齢・配偶関係・男女別人口】 (様式)" sheetId="7" r:id="rId2"/>
    <sheet name="P14,15【年齢、男女別人口】(様式)" sheetId="26" r:id="rId3"/>
    <sheet name="P16,17【外国人数、世帯人員、家族類型】 (様式)" sheetId="27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1">'P13【人口の推移、年齢・配偶関係・男女別人口】 (様式)'!$A$1:$M$65</definedName>
    <definedName name="_xlnm.Print_Area" localSheetId="2">'P14,15【年齢、男女別人口】(様式)'!$A$1:$Q$50</definedName>
    <definedName name="_xlnm.Print_Area" localSheetId="3">'P16,17【外国人数、世帯人員、家族類型】 (様式)'!$A$1:$W$56</definedName>
    <definedName name="_xlnm.Print_Area" localSheetId="4">'P28【従業地・通学地による就業者・通学者数、他】 (様式）'!$A$1:$N$52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7" l="1"/>
  <c r="C11" i="27" s="1"/>
  <c r="G9" i="27"/>
  <c r="C9" i="27" s="1"/>
  <c r="H9" i="27"/>
  <c r="H10" i="27"/>
  <c r="H11" i="27"/>
  <c r="H12" i="27"/>
  <c r="H13" i="27"/>
  <c r="H14" i="27"/>
  <c r="H15" i="27"/>
  <c r="H8" i="27"/>
  <c r="M9" i="27"/>
  <c r="M10" i="27"/>
  <c r="M11" i="27"/>
  <c r="M12" i="27"/>
  <c r="M13" i="27"/>
  <c r="M14" i="27"/>
  <c r="M15" i="27"/>
  <c r="M8" i="27"/>
  <c r="C24" i="7"/>
  <c r="C62" i="7" s="1"/>
  <c r="J24" i="7"/>
  <c r="J62" i="7" s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K53" i="27"/>
  <c r="F53" i="27"/>
  <c r="E53" i="27"/>
  <c r="D53" i="27"/>
  <c r="K52" i="27"/>
  <c r="F52" i="27"/>
  <c r="E52" i="27"/>
  <c r="D52" i="27"/>
  <c r="K51" i="27"/>
  <c r="F51" i="27"/>
  <c r="E51" i="27"/>
  <c r="D51" i="27"/>
  <c r="K49" i="27"/>
  <c r="F49" i="27"/>
  <c r="E49" i="27"/>
  <c r="D49" i="27"/>
  <c r="K48" i="27"/>
  <c r="F48" i="27"/>
  <c r="E48" i="27"/>
  <c r="D48" i="27"/>
  <c r="K47" i="27"/>
  <c r="F47" i="27"/>
  <c r="E47" i="27"/>
  <c r="D47" i="27"/>
  <c r="K44" i="27"/>
  <c r="F44" i="27"/>
  <c r="E44" i="27"/>
  <c r="D44" i="27"/>
  <c r="K43" i="27"/>
  <c r="F43" i="27"/>
  <c r="E43" i="27"/>
  <c r="D43" i="27"/>
  <c r="K42" i="27"/>
  <c r="F42" i="27"/>
  <c r="E42" i="27"/>
  <c r="D42" i="27"/>
  <c r="K41" i="27"/>
  <c r="F41" i="27"/>
  <c r="E41" i="27"/>
  <c r="D41" i="27"/>
  <c r="K40" i="27"/>
  <c r="F40" i="27"/>
  <c r="E40" i="27"/>
  <c r="M26" i="27"/>
  <c r="C26" i="27"/>
  <c r="C15" i="27"/>
  <c r="G14" i="27"/>
  <c r="E14" i="27"/>
  <c r="C14" i="27"/>
  <c r="G13" i="27"/>
  <c r="F13" i="27"/>
  <c r="E13" i="27"/>
  <c r="D13" i="27"/>
  <c r="C13" i="27"/>
  <c r="G12" i="27"/>
  <c r="F12" i="27"/>
  <c r="E12" i="27"/>
  <c r="C12" i="27"/>
  <c r="F11" i="27"/>
  <c r="E11" i="27"/>
  <c r="G10" i="27"/>
  <c r="F10" i="27"/>
  <c r="E10" i="27"/>
  <c r="D10" i="27"/>
  <c r="C10" i="27"/>
  <c r="F9" i="27"/>
  <c r="E9" i="27"/>
  <c r="E8" i="27"/>
  <c r="K49" i="26"/>
  <c r="F49" i="26"/>
  <c r="B49" i="26"/>
  <c r="K48" i="26"/>
  <c r="F48" i="26"/>
  <c r="B48" i="26"/>
  <c r="K47" i="26"/>
  <c r="F47" i="26"/>
  <c r="B47" i="26"/>
  <c r="K46" i="26"/>
  <c r="F46" i="26"/>
  <c r="B46" i="26"/>
  <c r="K45" i="26"/>
  <c r="F45" i="26"/>
  <c r="B45" i="26"/>
  <c r="M44" i="26"/>
  <c r="L44" i="26"/>
  <c r="K44" i="26"/>
  <c r="H44" i="26"/>
  <c r="G44" i="26"/>
  <c r="F44" i="26"/>
  <c r="D44" i="26"/>
  <c r="C44" i="26"/>
  <c r="B44" i="26"/>
  <c r="K42" i="26"/>
  <c r="F42" i="26"/>
  <c r="B42" i="26"/>
  <c r="K41" i="26"/>
  <c r="F41" i="26"/>
  <c r="B41" i="26"/>
  <c r="K40" i="26"/>
  <c r="F40" i="26"/>
  <c r="B40" i="26"/>
  <c r="K39" i="26"/>
  <c r="F39" i="26"/>
  <c r="B39" i="26"/>
  <c r="K38" i="26"/>
  <c r="F38" i="26"/>
  <c r="B38" i="26"/>
  <c r="M37" i="26"/>
  <c r="L37" i="26"/>
  <c r="K37" i="26"/>
  <c r="H37" i="26"/>
  <c r="G37" i="26"/>
  <c r="F37" i="26"/>
  <c r="D37" i="26"/>
  <c r="C37" i="26"/>
  <c r="B37" i="26"/>
  <c r="K35" i="26"/>
  <c r="F35" i="26"/>
  <c r="B35" i="26"/>
  <c r="Q34" i="26"/>
  <c r="P34" i="26"/>
  <c r="O34" i="26"/>
  <c r="K34" i="26"/>
  <c r="F34" i="26"/>
  <c r="B34" i="26"/>
  <c r="Q33" i="26"/>
  <c r="P33" i="26"/>
  <c r="O33" i="26"/>
  <c r="K33" i="26"/>
  <c r="F33" i="26"/>
  <c r="B33" i="26"/>
  <c r="Q32" i="26"/>
  <c r="P32" i="26"/>
  <c r="O32" i="26"/>
  <c r="K32" i="26"/>
  <c r="F32" i="26"/>
  <c r="B32" i="26"/>
  <c r="K31" i="26"/>
  <c r="F31" i="26"/>
  <c r="B31" i="26"/>
  <c r="M30" i="26"/>
  <c r="L30" i="26"/>
  <c r="K30" i="26"/>
  <c r="H30" i="26"/>
  <c r="G30" i="26"/>
  <c r="F30" i="26"/>
  <c r="D30" i="26"/>
  <c r="C30" i="26"/>
  <c r="B30" i="26"/>
  <c r="Q29" i="26"/>
  <c r="P29" i="26"/>
  <c r="O29" i="26"/>
  <c r="Q28" i="26"/>
  <c r="P28" i="26"/>
  <c r="O28" i="26"/>
  <c r="K28" i="26"/>
  <c r="F28" i="26"/>
  <c r="B28" i="26"/>
  <c r="Q27" i="26"/>
  <c r="P27" i="26"/>
  <c r="O27" i="26"/>
  <c r="K27" i="26"/>
  <c r="F27" i="26"/>
  <c r="B27" i="26"/>
  <c r="K26" i="26"/>
  <c r="F26" i="26"/>
  <c r="B26" i="26"/>
  <c r="K25" i="26"/>
  <c r="F25" i="26"/>
  <c r="B25" i="26"/>
  <c r="O24" i="26"/>
  <c r="K24" i="26"/>
  <c r="F24" i="26"/>
  <c r="B24" i="26"/>
  <c r="O23" i="26"/>
  <c r="M23" i="26"/>
  <c r="L23" i="26"/>
  <c r="K23" i="26"/>
  <c r="H23" i="26"/>
  <c r="G23" i="26"/>
  <c r="F23" i="26"/>
  <c r="D23" i="26"/>
  <c r="C23" i="26"/>
  <c r="B23" i="26"/>
  <c r="O21" i="26"/>
  <c r="K21" i="26"/>
  <c r="F21" i="26"/>
  <c r="B21" i="26"/>
  <c r="O20" i="26"/>
  <c r="K20" i="26"/>
  <c r="F20" i="26"/>
  <c r="B20" i="26"/>
  <c r="O19" i="26"/>
  <c r="K19" i="26"/>
  <c r="F19" i="26"/>
  <c r="B19" i="26"/>
  <c r="O18" i="26"/>
  <c r="K18" i="26"/>
  <c r="F18" i="26"/>
  <c r="B18" i="26"/>
  <c r="O17" i="26"/>
  <c r="K17" i="26"/>
  <c r="F17" i="26"/>
  <c r="B17" i="26"/>
  <c r="Q16" i="26"/>
  <c r="P16" i="26"/>
  <c r="O16" i="26"/>
  <c r="M16" i="26"/>
  <c r="L16" i="26"/>
  <c r="K16" i="26"/>
  <c r="H16" i="26"/>
  <c r="G16" i="26"/>
  <c r="F16" i="26"/>
  <c r="D16" i="26"/>
  <c r="C16" i="26"/>
  <c r="B16" i="26"/>
  <c r="O14" i="26"/>
  <c r="K14" i="26"/>
  <c r="F14" i="26"/>
  <c r="B14" i="26"/>
  <c r="O13" i="26"/>
  <c r="K13" i="26"/>
  <c r="F13" i="26"/>
  <c r="B13" i="26"/>
  <c r="O12" i="26"/>
  <c r="K12" i="26"/>
  <c r="F12" i="26"/>
  <c r="B12" i="26"/>
  <c r="O11" i="26"/>
  <c r="K11" i="26"/>
  <c r="F11" i="26"/>
  <c r="B11" i="26"/>
  <c r="O10" i="26"/>
  <c r="K10" i="26"/>
  <c r="F10" i="26"/>
  <c r="B10" i="26"/>
  <c r="Q9" i="26"/>
  <c r="P9" i="26"/>
  <c r="O9" i="26"/>
  <c r="M9" i="26"/>
  <c r="L9" i="26"/>
  <c r="K9" i="26"/>
  <c r="H9" i="26"/>
  <c r="G9" i="26"/>
  <c r="F9" i="26"/>
  <c r="D9" i="26"/>
  <c r="C9" i="26"/>
  <c r="B9" i="26"/>
  <c r="D7" i="26"/>
  <c r="C7" i="26"/>
  <c r="B7" i="26"/>
  <c r="M62" i="7"/>
  <c r="L62" i="7"/>
  <c r="K62" i="7"/>
  <c r="I62" i="7"/>
  <c r="H62" i="7"/>
  <c r="G62" i="7"/>
  <c r="F62" i="7"/>
  <c r="E62" i="7"/>
  <c r="D62" i="7"/>
  <c r="M61" i="7"/>
  <c r="L61" i="7"/>
  <c r="K61" i="7"/>
  <c r="J61" i="7"/>
  <c r="I61" i="7"/>
  <c r="H61" i="7"/>
  <c r="G61" i="7"/>
  <c r="F61" i="7"/>
  <c r="E61" i="7"/>
  <c r="D61" i="7"/>
  <c r="C61" i="7"/>
  <c r="C60" i="7"/>
  <c r="C58" i="7"/>
  <c r="C57" i="7"/>
  <c r="C56" i="7"/>
  <c r="C55" i="7"/>
  <c r="C54" i="7"/>
  <c r="C53" i="7"/>
  <c r="C52" i="7"/>
  <c r="C42" i="7"/>
  <c r="C41" i="7"/>
  <c r="C40" i="7"/>
  <c r="C39" i="7"/>
  <c r="C38" i="7"/>
  <c r="C36" i="7"/>
  <c r="C35" i="7"/>
  <c r="C34" i="7"/>
  <c r="C33" i="7"/>
  <c r="C32" i="7"/>
  <c r="C30" i="7"/>
  <c r="C29" i="7"/>
  <c r="C28" i="7"/>
  <c r="C27" i="7"/>
  <c r="C26" i="7"/>
  <c r="M24" i="7"/>
  <c r="L24" i="7"/>
  <c r="K24" i="7"/>
  <c r="I24" i="7"/>
  <c r="H24" i="7"/>
  <c r="G24" i="7"/>
  <c r="F24" i="7"/>
  <c r="E24" i="7"/>
  <c r="D24" i="7"/>
  <c r="C23" i="7"/>
  <c r="M12" i="7"/>
  <c r="L12" i="7"/>
  <c r="K12" i="7"/>
  <c r="J12" i="7"/>
  <c r="I12" i="7"/>
  <c r="H12" i="7"/>
  <c r="G12" i="7"/>
  <c r="F12" i="7"/>
  <c r="E12" i="7"/>
  <c r="D12" i="7"/>
  <c r="C12" i="7"/>
  <c r="B12" i="7"/>
  <c r="L9" i="7"/>
  <c r="K9" i="7"/>
  <c r="J9" i="7"/>
  <c r="I9" i="7"/>
  <c r="H9" i="7"/>
  <c r="G9" i="7"/>
  <c r="F9" i="7"/>
  <c r="E9" i="7"/>
  <c r="D9" i="7"/>
  <c r="C9" i="7"/>
  <c r="B9" i="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8" i="27" l="1"/>
</calcChain>
</file>

<file path=xl/comments1.xml><?xml version="1.0" encoding="utf-8"?>
<comments xmlns="http://schemas.openxmlformats.org/spreadsheetml/2006/main">
  <authors>
    <author>作成者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<sst xmlns="http://schemas.openxmlformats.org/spreadsheetml/2006/main" count="729" uniqueCount="266">
  <si>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</si>
  <si>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</si>
  <si>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</si>
  <si>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</si>
  <si>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</si>
  <si>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</si>
  <si>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</si>
  <si>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女</t>
    <rPh sb="0" eb="1">
      <t>オンナ</t>
    </rPh>
    <phoneticPr fontId="3"/>
  </si>
  <si>
    <t>奥州市</t>
    <rPh sb="0" eb="2">
      <t>オウシュウ</t>
    </rPh>
    <rPh sb="2" eb="3">
      <t>シ</t>
    </rPh>
    <phoneticPr fontId="3"/>
  </si>
  <si>
    <t>有配偶</t>
    <rPh sb="0" eb="1">
      <t>ユウ</t>
    </rPh>
    <rPh sb="1" eb="3">
      <t>ハイグウ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</si>
  <si>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</si>
  <si>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</si>
  <si>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</si>
  <si>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</si>
  <si>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</si>
  <si>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</si>
  <si>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</si>
  <si>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</si>
  <si>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４５～４９歳</t>
    <rPh sb="5" eb="6">
      <t>サイ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</si>
  <si>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</si>
  <si>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</si>
  <si>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</si>
  <si>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</si>
  <si>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</si>
  <si>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</si>
  <si>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</si>
  <si>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</si>
  <si>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</si>
  <si>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</si>
  <si>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</si>
  <si>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Ⅰ　核家族世帯</t>
    <rPh sb="2" eb="5">
      <t>カクカゾク</t>
    </rPh>
    <rPh sb="5" eb="7">
      <t>セタイ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</si>
  <si>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</si>
  <si>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</si>
  <si>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</si>
  <si>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</si>
  <si>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</si>
  <si>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</si>
  <si>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年齢中位数</t>
    <rPh sb="0" eb="1">
      <t>トシ</t>
    </rPh>
    <rPh sb="1" eb="2">
      <t>ヨワイ</t>
    </rPh>
    <rPh sb="2" eb="3">
      <t>ナカ</t>
    </rPh>
    <rPh sb="3" eb="4">
      <t>クライ</t>
    </rPh>
    <rPh sb="4" eb="5">
      <t>スウ</t>
    </rPh>
    <phoneticPr fontId="3"/>
  </si>
  <si>
    <t>北上市</t>
    <rPh sb="0" eb="3">
      <t>キタカミシ</t>
    </rPh>
    <phoneticPr fontId="3"/>
  </si>
  <si>
    <t>人　口　13</t>
  </si>
  <si>
    <t>遠野市</t>
    <rPh sb="0" eb="3">
      <t>トオノシ</t>
    </rPh>
    <phoneticPr fontId="3"/>
  </si>
  <si>
    <t>釜石市</t>
    <rPh sb="0" eb="3">
      <t>カマイシシ</t>
    </rPh>
    <phoneticPr fontId="3"/>
  </si>
  <si>
    <t>国勢調査の結果</t>
    <rPh sb="0" eb="2">
      <t>コクセイ</t>
    </rPh>
    <rPh sb="2" eb="4">
      <t>チョウサ</t>
    </rPh>
    <rPh sb="5" eb="7">
      <t>ケッカ</t>
    </rPh>
    <phoneticPr fontId="3"/>
  </si>
  <si>
    <t>従前の
住所なし</t>
    <rPh sb="0" eb="2">
      <t>ジュウゼン</t>
    </rPh>
    <rPh sb="4" eb="6">
      <t>ジュウショ</t>
    </rPh>
    <phoneticPr fontId="3"/>
  </si>
  <si>
    <t>1人</t>
    <rPh sb="0" eb="2">
      <t>ヒトリ</t>
    </rPh>
    <phoneticPr fontId="3"/>
  </si>
  <si>
    <t>静岡県</t>
    <rPh sb="0" eb="3">
      <t>シズオカケン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</si>
  <si>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</si>
  <si>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</si>
  <si>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</si>
  <si>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</si>
  <si>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</si>
  <si>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</si>
  <si>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</si>
  <si>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</si>
  <si>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１０～１４歳</t>
    <rPh sb="5" eb="6">
      <t>サイ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</si>
  <si>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</si>
  <si>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</si>
  <si>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</si>
  <si>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</si>
  <si>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</si>
  <si>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(1k㎡当たり)</t>
    <rPh sb="4" eb="5">
      <t>ア</t>
    </rPh>
    <phoneticPr fontId="3"/>
  </si>
  <si>
    <t>その他
県内</t>
    <rPh sb="2" eb="3">
      <t>タ</t>
    </rPh>
    <rPh sb="4" eb="6">
      <t>ケンナイ</t>
    </rPh>
    <phoneticPr fontId="3"/>
  </si>
  <si>
    <t>3世代世帯</t>
    <rPh sb="1" eb="3">
      <t>セダイ</t>
    </rPh>
    <rPh sb="3" eb="5">
      <t>セタイ</t>
    </rPh>
    <phoneticPr fontId="3"/>
  </si>
  <si>
    <t>平　2</t>
    <rPh sb="0" eb="1">
      <t>ヒラ</t>
    </rPh>
    <phoneticPr fontId="3"/>
  </si>
  <si>
    <t>夫婦、子供と両親から成る世帯</t>
    <rPh sb="0" eb="2">
      <t>フウフ</t>
    </rPh>
    <rPh sb="3" eb="5">
      <t>コドモ</t>
    </rPh>
    <phoneticPr fontId="3"/>
  </si>
  <si>
    <t>会社などの独身寮の　単身者</t>
    <rPh sb="0" eb="2">
      <t>カイシャ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</si>
  <si>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</si>
  <si>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</si>
  <si>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</si>
  <si>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８５～８９歳</t>
    <rPh sb="5" eb="6">
      <t>サイ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</si>
  <si>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</si>
  <si>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</si>
  <si>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</si>
  <si>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</si>
  <si>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</si>
  <si>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</si>
  <si>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</si>
  <si>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</si>
  <si>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</si>
  <si>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</si>
  <si>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 xml:space="preserve">(2)
</t>
  </si>
  <si>
    <t>その他</t>
    <rPh sb="2" eb="3">
      <t>タ</t>
    </rPh>
    <phoneticPr fontId="3"/>
  </si>
  <si>
    <t>以上</t>
    <rPh sb="0" eb="2">
      <t>イジョウ</t>
    </rPh>
    <phoneticPr fontId="3"/>
  </si>
  <si>
    <t>（2）転　出</t>
    <rPh sb="3" eb="4">
      <t>テン</t>
    </rPh>
    <rPh sb="5" eb="6">
      <t>デ</t>
    </rPh>
    <phoneticPr fontId="3"/>
  </si>
  <si>
    <t>平成2年</t>
    <rPh sb="0" eb="2">
      <t>ヘイセイ</t>
    </rPh>
    <rPh sb="3" eb="4">
      <t>ネン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</si>
  <si>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</si>
  <si>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</si>
  <si>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</si>
  <si>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</si>
  <si>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夫婦、子供と他の親族(親を含まない）から成る世帯</t>
    <rPh sb="0" eb="2">
      <t>フウフ</t>
    </rPh>
    <rPh sb="3" eb="5">
      <t>コドモ</t>
    </rPh>
    <phoneticPr fontId="3"/>
  </si>
  <si>
    <t>１５～１９歳</t>
    <rPh sb="5" eb="6">
      <t>サイ</t>
    </rPh>
    <phoneticPr fontId="3"/>
  </si>
  <si>
    <t>総数</t>
    <rPh sb="0" eb="1">
      <t>フサ</t>
    </rPh>
    <rPh sb="1" eb="2">
      <t>カズ</t>
    </rPh>
    <phoneticPr fontId="3"/>
  </si>
  <si>
    <t>１世帯</t>
    <rPh sb="1" eb="3">
      <t>セタイ</t>
    </rPh>
    <phoneticPr fontId="3"/>
  </si>
  <si>
    <t>当たり人口</t>
    <rPh sb="0" eb="1">
      <t>ア</t>
    </rPh>
    <rPh sb="3" eb="5">
      <t>ジンコウ</t>
    </rPh>
    <phoneticPr fontId="3"/>
  </si>
  <si>
    <t>15歳未満</t>
    <rPh sb="2" eb="3">
      <t>サイ</t>
    </rPh>
    <rPh sb="3" eb="5">
      <t>ミマン</t>
    </rPh>
    <phoneticPr fontId="3"/>
  </si>
  <si>
    <t>人口密度</t>
    <rPh sb="0" eb="2">
      <t>ジンコウ</t>
    </rPh>
    <rPh sb="2" eb="4">
      <t>ミツド</t>
    </rPh>
    <phoneticPr fontId="3"/>
  </si>
  <si>
    <t>年齢</t>
    <rPh sb="0" eb="2">
      <t>ネンレイ</t>
    </rPh>
    <phoneticPr fontId="3"/>
  </si>
  <si>
    <t>平成</t>
    <rPh sb="0" eb="2">
      <t>ヘイセイ</t>
    </rPh>
    <phoneticPr fontId="3"/>
  </si>
  <si>
    <t>15 歳 以 上 人 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</si>
  <si>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未婚</t>
    <rPh sb="0" eb="2">
      <t>ミコン</t>
    </rPh>
    <phoneticPr fontId="3"/>
  </si>
  <si>
    <t xml:space="preserve">(11)
</t>
  </si>
  <si>
    <t>死別</t>
    <rPh sb="0" eb="2">
      <t>シベツ</t>
    </rPh>
    <phoneticPr fontId="3"/>
  </si>
  <si>
    <t>離別</t>
    <rPh sb="0" eb="2">
      <t>リベツ</t>
    </rPh>
    <phoneticPr fontId="3"/>
  </si>
  <si>
    <t xml:space="preserve">(14)
</t>
  </si>
  <si>
    <t>15～19歳</t>
    <rPh sb="5" eb="6">
      <t>サイ</t>
    </rPh>
    <phoneticPr fontId="3"/>
  </si>
  <si>
    <t>夫婦、子供、親と他の親族から成る世帯</t>
    <rPh sb="0" eb="2">
      <t>フウフ</t>
    </rPh>
    <rPh sb="3" eb="4">
      <t>コ</t>
    </rPh>
    <phoneticPr fontId="3"/>
  </si>
  <si>
    <t>20～24</t>
  </si>
  <si>
    <t>25～29</t>
  </si>
  <si>
    <t>◆ 年齢・配偶関係・男女別15歳以上人口</t>
    <rPh sb="2" eb="4">
      <t>ネンレイ</t>
    </rPh>
    <rPh sb="5" eb="7">
      <t>ハイグウ</t>
    </rPh>
    <rPh sb="7" eb="9">
      <t>カンケイ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3"/>
  </si>
  <si>
    <t>30～34</t>
  </si>
  <si>
    <t>35～39</t>
  </si>
  <si>
    <t>40～44</t>
  </si>
  <si>
    <t>55～59</t>
  </si>
  <si>
    <t>平成27年</t>
  </si>
  <si>
    <t>28  人　口</t>
    <rPh sb="4" eb="5">
      <t>ニン</t>
    </rPh>
    <rPh sb="6" eb="7">
      <t>クチ</t>
    </rPh>
    <phoneticPr fontId="3"/>
  </si>
  <si>
    <t>60～64</t>
  </si>
  <si>
    <t>65～69</t>
  </si>
  <si>
    <t>75～79</t>
  </si>
  <si>
    <t>80～84</t>
  </si>
  <si>
    <t>85歳以上</t>
    <rPh sb="2" eb="3">
      <t>サイ</t>
    </rPh>
    <rPh sb="3" eb="5">
      <t>イジョウ</t>
    </rPh>
    <phoneticPr fontId="3"/>
  </si>
  <si>
    <t>　注）配偶関係「不詳」を含む</t>
    <rPh sb="1" eb="2">
      <t>チュウ</t>
    </rPh>
    <rPh sb="3" eb="5">
      <t>ハイグウ</t>
    </rPh>
    <rPh sb="5" eb="7">
      <t>カンケイ</t>
    </rPh>
    <rPh sb="8" eb="10">
      <t>フショウ</t>
    </rPh>
    <rPh sb="12" eb="13">
      <t>フク</t>
    </rPh>
    <phoneticPr fontId="3"/>
  </si>
  <si>
    <t>他に分類されない親族世帯</t>
    <rPh sb="0" eb="1">
      <t>タ</t>
    </rPh>
    <rPh sb="2" eb="4">
      <t>ブンルイ</t>
    </rPh>
    <phoneticPr fontId="3"/>
  </si>
  <si>
    <t>世帯</t>
    <rPh sb="0" eb="2">
      <t>セタイ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</si>
  <si>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</si>
  <si>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</si>
  <si>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当たり人員</t>
    <rPh sb="0" eb="1">
      <t>ア</t>
    </rPh>
    <rPh sb="3" eb="5">
      <t>ジンイン</t>
    </rPh>
    <phoneticPr fontId="3"/>
  </si>
  <si>
    <t>世帯人員</t>
    <rPh sb="0" eb="2">
      <t>セタイ</t>
    </rPh>
    <rPh sb="2" eb="4">
      <t>ジンイン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</si>
  <si>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</si>
  <si>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</si>
  <si>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</si>
  <si>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 xml:space="preserve">(1)
</t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</si>
  <si>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</si>
  <si>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</si>
  <si>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 xml:space="preserve">65歳以上世帯人員(75歳以上・85歳以上世帯員のいる一般世帯－特掲) 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</si>
  <si>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</si>
  <si>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</si>
  <si>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</si>
  <si>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６５～６９歳</t>
    <rPh sb="5" eb="6">
      <t>サイ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</si>
  <si>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</si>
  <si>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</si>
  <si>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</si>
  <si>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</si>
  <si>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</si>
  <si>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</si>
  <si>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</si>
  <si>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</si>
  <si>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</si>
  <si>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</si>
  <si>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人　口　17</t>
    <rPh sb="0" eb="1">
      <t>ヒト</t>
    </rPh>
    <rPh sb="2" eb="3">
      <t>クチ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</si>
  <si>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</si>
  <si>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</si>
  <si>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◆ 世帯の家族類型別65歳以上世帯員の有無別一般世帯数，一般世帯人員及び</t>
    <rPh sb="9" eb="10">
      <t>ベツ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</si>
  <si>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</si>
  <si>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</si>
  <si>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</si>
  <si>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</si>
  <si>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</si>
  <si>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</si>
  <si>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</si>
  <si>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</si>
  <si>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アメリカ</t>
  </si>
  <si>
    <t>Ⅱ</t>
  </si>
  <si>
    <t>人　口　15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</si>
  <si>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</si>
  <si>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</si>
  <si>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</si>
  <si>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</si>
  <si>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各年10月1日現在（単位：世帯、人）　</t>
  </si>
  <si>
    <t>平成27年10月1日現在（単位：人）</t>
  </si>
  <si>
    <t>平成27年10月1日現在</t>
  </si>
  <si>
    <t>3人</t>
    <rPh sb="1" eb="2">
      <t>ニン</t>
    </rPh>
    <phoneticPr fontId="3"/>
  </si>
  <si>
    <t>　資料：市民課</t>
    <rPh sb="4" eb="6">
      <t>シミン</t>
    </rPh>
    <phoneticPr fontId="3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</si>
  <si>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</si>
  <si>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</si>
  <si>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</si>
  <si>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</si>
  <si>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人口の推移</t>
    <rPh sb="2" eb="4">
      <t>ジンコウ</t>
    </rPh>
    <rPh sb="5" eb="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</si>
  <si>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</si>
  <si>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</si>
  <si>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14　人　口</t>
    <rPh sb="3" eb="4">
      <t>ニン</t>
    </rPh>
    <rPh sb="5" eb="6">
      <t>クチ</t>
    </rPh>
    <phoneticPr fontId="3"/>
  </si>
  <si>
    <t>◆ 年齢（各歳）、男女別人口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3"/>
  </si>
  <si>
    <t>総　　　数</t>
    <rPh sb="0" eb="1">
      <t>フサ</t>
    </rPh>
    <rPh sb="4" eb="5">
      <t>カズ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</si>
  <si>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</si>
  <si>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</si>
  <si>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</si>
  <si>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夫婦のみの世帯</t>
    <rPh sb="0" eb="2">
      <t>フウフ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</si>
  <si>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</si>
  <si>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</si>
  <si>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 xml:space="preserve">(6)
</t>
  </si>
  <si>
    <t>３５～３９歳</t>
    <rPh sb="5" eb="6">
      <t>サイ</t>
    </rPh>
    <phoneticPr fontId="3"/>
  </si>
  <si>
    <t>９５～９９歳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</si>
  <si>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</si>
  <si>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</si>
  <si>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非親族</t>
    <rPh sb="0" eb="1">
      <t>ヒ</t>
    </rPh>
    <rPh sb="1" eb="3">
      <t>シンゾク</t>
    </rPh>
    <phoneticPr fontId="3"/>
  </si>
  <si>
    <t xml:space="preserve">(4)
</t>
  </si>
  <si>
    <t>１００歳以上</t>
    <rPh sb="3" eb="4">
      <t>サイ</t>
    </rPh>
    <rPh sb="4" eb="6">
      <t>イジョウ</t>
    </rPh>
    <phoneticPr fontId="3"/>
  </si>
  <si>
    <t>不　　詳</t>
    <rPh sb="0" eb="1">
      <t>フ</t>
    </rPh>
    <rPh sb="3" eb="4">
      <t>ショウ</t>
    </rPh>
    <phoneticPr fontId="3"/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</si>
  <si>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</si>
  <si>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</si>
  <si>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</si>
  <si>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７５～７９歳</t>
    <rPh sb="5" eb="6">
      <t>サイ</t>
    </rPh>
    <phoneticPr fontId="3"/>
  </si>
  <si>
    <t>年齢別割合(％)</t>
    <rPh sb="0" eb="2">
      <t>ネンレイ</t>
    </rPh>
    <rPh sb="2" eb="3">
      <t>ベツ</t>
    </rPh>
    <rPh sb="3" eb="5">
      <t>ワリアイ</t>
    </rPh>
    <phoneticPr fontId="3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</si>
  <si>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</si>
  <si>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</si>
  <si>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</si>
  <si>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 xml:space="preserve">(12)
</t>
  </si>
  <si>
    <t>◆ 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</si>
  <si>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</si>
  <si>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</si>
  <si>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</si>
  <si>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</si>
  <si>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16　人　口</t>
    <rPh sb="3" eb="4">
      <t>ニン</t>
    </rPh>
    <rPh sb="5" eb="6">
      <t>クチ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</si>
  <si>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</si>
  <si>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</si>
  <si>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昭和</t>
    <rPh sb="0" eb="2">
      <t>ショウワ</t>
    </rPh>
    <phoneticPr fontId="3"/>
  </si>
  <si>
    <t xml:space="preserve">- </t>
  </si>
  <si>
    <t>夫婦とひとり親から成る世帯</t>
    <rPh sb="0" eb="2">
      <t>フウフ</t>
    </rPh>
    <phoneticPr fontId="3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</si>
  <si>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3"/>
  </si>
  <si>
    <t>区　　分</t>
    <rPh sb="0" eb="1">
      <t>ク</t>
    </rPh>
    <rPh sb="3" eb="4">
      <t>ブン</t>
    </rPh>
    <phoneticPr fontId="3"/>
  </si>
  <si>
    <t xml:space="preserve">（再掲）
</t>
    <rPh sb="1" eb="3">
      <t>サイケイ</t>
    </rPh>
    <phoneticPr fontId="3"/>
  </si>
  <si>
    <t xml:space="preserve">世帯人員が
</t>
    <rPh sb="0" eb="2">
      <t>セタイ</t>
    </rPh>
    <rPh sb="2" eb="4">
      <t>ジンイン</t>
    </rPh>
    <phoneticPr fontId="3"/>
  </si>
  <si>
    <t>7人</t>
    <rPh sb="1" eb="2">
      <t>ニン</t>
    </rPh>
    <phoneticPr fontId="3"/>
  </si>
  <si>
    <t>一般世帯</t>
    <rPh sb="0" eb="2">
      <t>イッパン</t>
    </rPh>
    <rPh sb="2" eb="4">
      <t>セタイ</t>
    </rPh>
    <phoneticPr fontId="3"/>
  </si>
  <si>
    <t>1世帯</t>
    <rPh sb="1" eb="3">
      <t>セタイ</t>
    </rPh>
    <phoneticPr fontId="3"/>
  </si>
  <si>
    <t>85歳以上世帯人員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</si>
  <si>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間借り・下宿などの単身者</t>
    <rPh sb="0" eb="2">
      <t>マガ</t>
    </rPh>
    <rPh sb="11" eb="12">
      <t>シャ</t>
    </rPh>
    <phoneticPr fontId="3"/>
  </si>
  <si>
    <t>2人</t>
    <rPh sb="1" eb="2">
      <t>ニン</t>
    </rPh>
    <phoneticPr fontId="3"/>
  </si>
  <si>
    <t>4人</t>
    <rPh sb="1" eb="2">
      <t>ニン</t>
    </rPh>
    <phoneticPr fontId="3"/>
  </si>
  <si>
    <t>小計</t>
    <rPh sb="0" eb="2">
      <t>ショウケイ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</si>
  <si>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</si>
  <si>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</si>
  <si>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人員</t>
    <rPh sb="0" eb="2">
      <t>ジンイン</t>
    </rPh>
    <phoneticPr fontId="3"/>
  </si>
  <si>
    <t>A親族世帯</t>
    <rPh sb="1" eb="3">
      <t>シンゾク</t>
    </rPh>
    <rPh sb="3" eb="5">
      <t>セタイ</t>
    </rPh>
    <phoneticPr fontId="3"/>
  </si>
  <si>
    <t>B　
非親族
世　　帯</t>
    <rPh sb="4" eb="5">
      <t>ヒ</t>
    </rPh>
    <rPh sb="5" eb="7">
      <t>シンゾク</t>
    </rPh>
    <rPh sb="8" eb="9">
      <t>ヨ</t>
    </rPh>
    <rPh sb="11" eb="12">
      <t>オビ</t>
    </rPh>
    <phoneticPr fontId="3"/>
  </si>
  <si>
    <t>C　
単　　独
世　　帯</t>
    <rPh sb="4" eb="5">
      <t>タン</t>
    </rPh>
    <rPh sb="7" eb="8">
      <t>ドク</t>
    </rPh>
    <rPh sb="9" eb="10">
      <t>ヨ</t>
    </rPh>
    <rPh sb="12" eb="13">
      <t>オビ</t>
    </rPh>
    <phoneticPr fontId="3"/>
  </si>
  <si>
    <t>Ⅱ　その他の親族世帯</t>
    <rPh sb="4" eb="5">
      <t>タ</t>
    </rPh>
    <rPh sb="6" eb="8">
      <t>シンゾク</t>
    </rPh>
    <rPh sb="8" eb="10">
      <t>セタイ</t>
    </rPh>
    <phoneticPr fontId="3"/>
  </si>
  <si>
    <t xml:space="preserve">(3)
</t>
  </si>
  <si>
    <t xml:space="preserve">(5)
</t>
  </si>
  <si>
    <t xml:space="preserve">(7)
</t>
  </si>
  <si>
    <t xml:space="preserve">(8)
</t>
  </si>
  <si>
    <t xml:space="preserve">(9)
</t>
  </si>
  <si>
    <t xml:space="preserve">(10)
</t>
  </si>
  <si>
    <t>令和2年10月1日現在（単位：人）</t>
    <rPh sb="0" eb="2">
      <t>レイワ</t>
    </rPh>
    <phoneticPr fontId="3"/>
  </si>
  <si>
    <t xml:space="preserve">(13)
</t>
  </si>
  <si>
    <t>単独</t>
    <rPh sb="0" eb="2">
      <t>タンドク</t>
    </rPh>
    <phoneticPr fontId="3"/>
  </si>
  <si>
    <t>夫婦と子供から成る世帯</t>
    <rPh sb="0" eb="2">
      <t>フウフ</t>
    </rPh>
    <phoneticPr fontId="3"/>
  </si>
  <si>
    <t>男親と子供から成る世帯</t>
    <rPh sb="0" eb="1">
      <t>オトコ</t>
    </rPh>
    <rPh sb="1" eb="2">
      <t>オヤ</t>
    </rPh>
    <phoneticPr fontId="3"/>
  </si>
  <si>
    <t>女親と子供から成る世帯</t>
    <rPh sb="0" eb="1">
      <t>オンナ</t>
    </rPh>
    <rPh sb="1" eb="2">
      <t>オヤ</t>
    </rPh>
    <phoneticPr fontId="3"/>
  </si>
  <si>
    <t>夫婦と両親から成る世帯</t>
    <rPh sb="0" eb="2">
      <t>フウフ</t>
    </rPh>
    <phoneticPr fontId="3"/>
  </si>
  <si>
    <t>夫婦と他の親族（親、子供を含まない）から成る世帯</t>
    <rPh sb="0" eb="2">
      <t>フウフ</t>
    </rPh>
    <rPh sb="3" eb="4">
      <t>タ</t>
    </rPh>
    <phoneticPr fontId="3"/>
  </si>
  <si>
    <t>夫婦、親と他の親族（子供を含まない）から成る世帯</t>
    <rPh sb="0" eb="2">
      <t>フウフ</t>
    </rPh>
    <rPh sb="3" eb="4">
      <t>オヤ</t>
    </rPh>
    <phoneticPr fontId="3"/>
  </si>
  <si>
    <t>兄弟姉妹のみから成る世帯</t>
    <rPh sb="0" eb="2">
      <t>キョウダイ</t>
    </rPh>
    <rPh sb="2" eb="4">
      <t>シマイ</t>
    </rPh>
    <phoneticPr fontId="3"/>
  </si>
  <si>
    <t>うち65歳以上世帯員がいる世帯</t>
    <rPh sb="4" eb="5">
      <t>サイ</t>
    </rPh>
    <rPh sb="5" eb="7">
      <t>イジョウ</t>
    </rPh>
    <rPh sb="7" eb="10">
      <t>セタイイン</t>
    </rPh>
    <rPh sb="13" eb="15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</si>
  <si>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</si>
  <si>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</si>
  <si>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75歳以上世帯員のいる一般世帯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</si>
  <si>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75歳以上世帯人員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</si>
  <si>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85歳以上世帯員のいる一般世帯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</si>
  <si>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昭和40年</t>
    <rPh sb="0" eb="2">
      <t>ショウワ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</si>
  <si>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</si>
  <si>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</t>
    <rPh sb="0" eb="2">
      <t>レイワ</t>
    </rPh>
    <phoneticPr fontId="3"/>
  </si>
  <si>
    <t>◆ 配偶関係・男女別15歳以上人口推移</t>
    <rPh sb="2" eb="4">
      <t>ハイグウ</t>
    </rPh>
    <rPh sb="4" eb="6">
      <t>カンケイ</t>
    </rPh>
    <rPh sb="7" eb="9">
      <t>ダンジョ</t>
    </rPh>
    <rPh sb="9" eb="10">
      <t>ベツ</t>
    </rPh>
    <rPh sb="12" eb="13">
      <t>サイ</t>
    </rPh>
    <rPh sb="13" eb="15">
      <t>イジョウ</t>
    </rPh>
    <rPh sb="15" eb="17">
      <t>ジンコウ</t>
    </rPh>
    <rPh sb="17" eb="19">
      <t>スイイ</t>
    </rPh>
    <phoneticPr fontId="3"/>
  </si>
  <si>
    <t>令和2年10月1日現在</t>
    <rPh sb="0" eb="2">
      <t>レイワ</t>
    </rPh>
    <phoneticPr fontId="3"/>
  </si>
  <si>
    <t>夫婦、子供とひとり親から成る世帯</t>
    <rPh sb="0" eb="2">
      <t>フウフ</t>
    </rPh>
    <rPh sb="3" eb="5">
      <t>コドモ</t>
    </rPh>
    <phoneticPr fontId="3"/>
  </si>
  <si>
    <t>　注）世帯「不詳」を含む</t>
    <rPh sb="3" eb="5">
      <t>セタイ</t>
    </rPh>
    <phoneticPr fontId="3"/>
  </si>
  <si>
    <t>令和2年10月1日現在（単位：世帯、人）</t>
    <rPh sb="0" eb="2">
      <t>レイワ</t>
    </rPh>
    <rPh sb="12" eb="14">
      <t>タンイ</t>
    </rPh>
    <rPh sb="15" eb="17">
      <t>セタイ</t>
    </rPh>
    <rPh sb="18" eb="19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</si>
</sst>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_);[Red]\(0.0\)"/>
    <numFmt numFmtId="178" formatCode="#,##0_ "/>
    <numFmt numFmtId="179" formatCode="#,##0.0_ "/>
    <numFmt numFmtId="180" formatCode="0.00_ "/>
    <numFmt numFmtId="181" formatCode="#,##0.00_ "/>
  </numFmts>
  <fonts count="2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3"/>
      <name val="ＭＳ Ｐゴシック"/>
      <family val="3"/>
    </font>
    <font>
      <sz val="9"/>
      <name val="ＭＳ 明朝"/>
      <family val="1"/>
    </font>
    <font>
      <sz val="12"/>
      <name val="ＭＳ 明朝"/>
      <family val="1"/>
    </font>
    <font>
      <sz val="11"/>
      <color rgb="FFFF0000"/>
      <name val="ＭＳ Ｐゴシック"/>
      <family val="3"/>
    </font>
    <font>
      <b/>
      <sz val="12"/>
      <name val="ＭＳ 明朝"/>
      <family val="1"/>
    </font>
    <font>
      <b/>
      <sz val="10"/>
      <name val="ＭＳ 明朝"/>
      <family val="1"/>
    </font>
    <font>
      <sz val="13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176" fontId="1" fillId="0" borderId="0" xfId="1" applyNumberFormat="1" applyFont="1" applyFill="1">
      <alignment vertical="center"/>
    </xf>
    <xf numFmtId="177" fontId="1" fillId="0" borderId="0" xfId="1" applyNumberFormat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7" fontId="5" fillId="0" borderId="3" xfId="1" applyNumberFormat="1" applyFont="1" applyFill="1" applyBorder="1" applyAlignment="1">
      <alignment horizontal="distributed" vertical="center" justifyLastLine="1"/>
    </xf>
    <xf numFmtId="0" fontId="10" fillId="0" borderId="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" fillId="0" borderId="4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178" fontId="10" fillId="0" borderId="0" xfId="1" applyNumberFormat="1" applyFont="1" applyFill="1">
      <alignment vertical="center"/>
    </xf>
    <xf numFmtId="177" fontId="5" fillId="0" borderId="4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13" xfId="1" applyFont="1" applyFill="1" applyBorder="1">
      <alignment vertical="center"/>
    </xf>
    <xf numFmtId="0" fontId="5" fillId="0" borderId="2" xfId="1" applyFont="1" applyFill="1" applyBorder="1" applyAlignment="1">
      <alignment horizontal="distributed" vertical="center" justifyLastLine="1"/>
    </xf>
    <xf numFmtId="178" fontId="10" fillId="0" borderId="0" xfId="1" applyNumberFormat="1" applyFont="1" applyFill="1" applyBorder="1">
      <alignment vertical="center"/>
    </xf>
    <xf numFmtId="178" fontId="5" fillId="0" borderId="8" xfId="1" applyNumberFormat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8" fontId="5" fillId="0" borderId="4" xfId="1" applyNumberFormat="1" applyFont="1" applyFill="1" applyBorder="1">
      <alignment vertical="center"/>
    </xf>
    <xf numFmtId="178" fontId="4" fillId="0" borderId="0" xfId="1" applyNumberFormat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right" vertical="center"/>
    </xf>
    <xf numFmtId="0" fontId="5" fillId="0" borderId="12" xfId="1" applyFont="1" applyFill="1" applyBorder="1" applyAlignment="1">
      <alignment horizontal="distributed" vertical="center" justifyLastLine="1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center" vertical="center"/>
    </xf>
    <xf numFmtId="178" fontId="1" fillId="0" borderId="0" xfId="1" applyNumberFormat="1" applyFont="1" applyFill="1">
      <alignment vertical="center"/>
    </xf>
    <xf numFmtId="0" fontId="11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3" xfId="1" applyNumberFormat="1" applyFont="1" applyFill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>
      <alignment vertical="center"/>
    </xf>
    <xf numFmtId="178" fontId="14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>
      <alignment vertical="center"/>
    </xf>
    <xf numFmtId="178" fontId="5" fillId="0" borderId="22" xfId="1" applyNumberFormat="1" applyFont="1" applyFill="1" applyBorder="1" applyAlignment="1">
      <alignment horizontal="distributed" vertical="center" justifyLastLine="1"/>
    </xf>
    <xf numFmtId="178" fontId="5" fillId="0" borderId="23" xfId="1" applyNumberFormat="1" applyFont="1" applyFill="1" applyBorder="1">
      <alignment vertical="center"/>
    </xf>
    <xf numFmtId="178" fontId="14" fillId="0" borderId="23" xfId="1" applyNumberFormat="1" applyFont="1" applyFill="1" applyBorder="1">
      <alignment vertical="center"/>
    </xf>
    <xf numFmtId="178" fontId="5" fillId="0" borderId="24" xfId="1" applyNumberFormat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>
      <alignment vertical="center"/>
    </xf>
    <xf numFmtId="178" fontId="14" fillId="0" borderId="16" xfId="1" applyNumberFormat="1" applyFont="1" applyFill="1" applyBorder="1">
      <alignment vertical="center"/>
    </xf>
    <xf numFmtId="178" fontId="5" fillId="0" borderId="0" xfId="1" applyNumberFormat="1" applyFont="1" applyFill="1" applyAlignment="1">
      <alignment horizontal="distributed" vertical="center" justifyLastLine="1"/>
    </xf>
    <xf numFmtId="178" fontId="5" fillId="0" borderId="0" xfId="1" applyNumberFormat="1" applyFont="1" applyFill="1">
      <alignment vertical="center"/>
    </xf>
    <xf numFmtId="178" fontId="14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3" xfId="1" applyNumberFormat="1" applyFont="1" applyFill="1" applyBorder="1">
      <alignment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distributed" vertical="center"/>
    </xf>
    <xf numFmtId="178" fontId="14" fillId="0" borderId="3" xfId="1" applyNumberFormat="1" applyFont="1" applyFill="1" applyBorder="1">
      <alignment vertical="center"/>
    </xf>
    <xf numFmtId="178" fontId="5" fillId="0" borderId="13" xfId="1" applyNumberFormat="1" applyFont="1" applyFill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8" fontId="5" fillId="0" borderId="16" xfId="1" applyNumberFormat="1" applyFont="1" applyFill="1" applyBorder="1" applyAlignment="1">
      <alignment horizontal="right" vertical="center"/>
    </xf>
    <xf numFmtId="179" fontId="5" fillId="0" borderId="16" xfId="1" applyNumberFormat="1" applyFont="1" applyFill="1" applyBorder="1">
      <alignment vertical="center"/>
    </xf>
    <xf numFmtId="178" fontId="4" fillId="0" borderId="0" xfId="1" applyNumberFormat="1" applyFont="1" applyFill="1" applyAlignment="1">
      <alignment horizontal="center" vertical="center"/>
    </xf>
    <xf numFmtId="178" fontId="4" fillId="0" borderId="0" xfId="1" applyNumberFormat="1" applyFont="1" applyFill="1">
      <alignment vertical="center"/>
    </xf>
    <xf numFmtId="0" fontId="1" fillId="0" borderId="0" xfId="1" applyFont="1" applyFill="1" applyAlignment="1">
      <alignment vertical="center" wrapText="1"/>
    </xf>
    <xf numFmtId="0" fontId="15" fillId="0" borderId="0" xfId="1" applyFont="1" applyFill="1" applyAlignment="1"/>
    <xf numFmtId="178" fontId="9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178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Alignment="1"/>
    <xf numFmtId="178" fontId="7" fillId="0" borderId="0" xfId="1" applyNumberFormat="1" applyFont="1" applyFill="1">
      <alignment vertical="center"/>
    </xf>
    <xf numFmtId="0" fontId="13" fillId="0" borderId="0" xfId="1" applyFont="1" applyFill="1" applyBorder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distributed" vertical="center" justifyLastLine="1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7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5" fillId="0" borderId="16" xfId="1" quotePrefix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27" xfId="1" applyNumberFormat="1" applyFont="1" applyFill="1" applyBorder="1" applyAlignment="1">
      <alignment horizontal="distributed" vertical="center" wrapText="1" justifyLastLine="1"/>
    </xf>
    <xf numFmtId="178" fontId="5" fillId="0" borderId="16" xfId="1" applyNumberFormat="1" applyFont="1" applyFill="1" applyBorder="1" applyAlignment="1">
      <alignment horizontal="center" vertical="center" wrapText="1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distributed" vertical="center" wrapText="1" justifyLastLine="1"/>
    </xf>
    <xf numFmtId="178" fontId="5" fillId="0" borderId="0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 applyAlignment="1">
      <alignment horizontal="distributed" vertical="center" justifyLastLine="1"/>
    </xf>
    <xf numFmtId="178" fontId="5" fillId="0" borderId="6" xfId="1" applyNumberFormat="1" applyFont="1" applyFill="1" applyBorder="1" applyAlignment="1">
      <alignment horizontal="distributed" vertical="center" justifyLastLine="1"/>
    </xf>
    <xf numFmtId="178" fontId="10" fillId="0" borderId="25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vertical="top" wrapText="1"/>
    </xf>
    <xf numFmtId="178" fontId="5" fillId="0" borderId="25" xfId="1" applyNumberFormat="1" applyFont="1" applyFill="1" applyBorder="1" applyAlignment="1">
      <alignment horizontal="distributed" vertical="center" justifyLastLine="1"/>
    </xf>
    <xf numFmtId="180" fontId="5" fillId="0" borderId="0" xfId="1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78" fontId="10" fillId="0" borderId="12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>
      <alignment vertical="center" wrapText="1"/>
    </xf>
    <xf numFmtId="178" fontId="5" fillId="0" borderId="27" xfId="1" applyNumberFormat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10" fillId="0" borderId="7" xfId="1" applyNumberFormat="1" applyFont="1" applyFill="1" applyBorder="1" applyAlignment="1">
      <alignment horizontal="left" vertical="top" wrapText="1"/>
    </xf>
    <xf numFmtId="178" fontId="10" fillId="0" borderId="2" xfId="1" applyNumberFormat="1" applyFont="1" applyFill="1" applyBorder="1" applyAlignment="1">
      <alignment horizontal="distributed" vertical="center" justifyLastLine="1"/>
    </xf>
    <xf numFmtId="178" fontId="5" fillId="0" borderId="17" xfId="1" applyNumberFormat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distributed" vertical="center" justifyLastLine="1"/>
    </xf>
    <xf numFmtId="178" fontId="5" fillId="0" borderId="18" xfId="1" applyNumberFormat="1" applyFont="1" applyFill="1" applyBorder="1" applyAlignment="1">
      <alignment vertical="center" wrapText="1"/>
    </xf>
    <xf numFmtId="178" fontId="5" fillId="0" borderId="30" xfId="1" applyNumberFormat="1" applyFont="1" applyFill="1" applyBorder="1" applyAlignment="1">
      <alignment horizontal="center" vertical="center" wrapText="1"/>
    </xf>
    <xf numFmtId="181" fontId="5" fillId="0" borderId="0" xfId="1" applyNumberFormat="1" applyFont="1" applyFill="1" applyBorder="1">
      <alignment vertical="center"/>
    </xf>
    <xf numFmtId="181" fontId="5" fillId="0" borderId="4" xfId="1" applyNumberFormat="1" applyFont="1" applyFill="1" applyBorder="1">
      <alignment vertical="center"/>
    </xf>
    <xf numFmtId="178" fontId="10" fillId="0" borderId="28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horizontal="left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5" fillId="0" borderId="7" xfId="1" applyNumberFormat="1" applyFont="1" applyFill="1" applyBorder="1" applyAlignment="1">
      <alignment horizontal="center" vertical="center" wrapText="1"/>
    </xf>
    <xf numFmtId="178" fontId="5" fillId="0" borderId="2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top" wrapText="1"/>
    </xf>
    <xf numFmtId="0" fontId="7" fillId="0" borderId="25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top" wrapText="1"/>
    </xf>
    <xf numFmtId="178" fontId="5" fillId="0" borderId="8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center" vertical="center"/>
    </xf>
    <xf numFmtId="178" fontId="5" fillId="0" borderId="0" xfId="1" applyNumberFormat="1" applyFont="1" applyFill="1" applyAlignment="1">
      <alignment horizontal="center" vertical="center" wrapText="1"/>
    </xf>
    <xf numFmtId="178" fontId="5" fillId="0" borderId="5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horizontal="distributed" vertical="center" wrapText="1"/>
    </xf>
    <xf numFmtId="178" fontId="5" fillId="0" borderId="6" xfId="1" applyNumberFormat="1" applyFont="1" applyFill="1" applyBorder="1" applyAlignment="1">
      <alignment vertical="top" wrapText="1"/>
    </xf>
    <xf numFmtId="0" fontId="15" fillId="0" borderId="0" xfId="1" applyFont="1" applyFill="1" applyAlignment="1">
      <alignment horizontal="right"/>
    </xf>
    <xf numFmtId="178" fontId="5" fillId="0" borderId="2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horizontal="distributed" vertical="center" wrapText="1"/>
    </xf>
    <xf numFmtId="178" fontId="5" fillId="0" borderId="27" xfId="1" applyNumberFormat="1" applyFont="1" applyFill="1" applyBorder="1" applyAlignment="1">
      <alignment vertical="top" wrapText="1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top" wrapText="1"/>
    </xf>
    <xf numFmtId="178" fontId="1" fillId="0" borderId="0" xfId="1" applyNumberFormat="1" applyFont="1" applyFill="1" applyBorder="1">
      <alignment vertical="center"/>
    </xf>
    <xf numFmtId="178" fontId="4" fillId="0" borderId="0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 wrapText="1"/>
    </xf>
    <xf numFmtId="0" fontId="17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distributed"/>
    </xf>
    <xf numFmtId="0" fontId="16" fillId="0" borderId="0" xfId="0" applyFont="1" applyAlignment="1">
      <alignment horizontal="distributed"/>
    </xf>
    <xf numFmtId="0" fontId="16" fillId="0" borderId="4" xfId="0" applyFont="1" applyBorder="1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0" fontId="16" fillId="0" borderId="16" xfId="0" applyFont="1" applyBorder="1" applyAlignment="1">
      <alignment horizontal="center" vertical="center"/>
    </xf>
    <xf numFmtId="38" fontId="20" fillId="3" borderId="16" xfId="3" applyFont="1" applyFill="1" applyBorder="1" applyAlignment="1"/>
    <xf numFmtId="38" fontId="20" fillId="0" borderId="16" xfId="3" applyFont="1" applyBorder="1" applyAlignment="1"/>
    <xf numFmtId="38" fontId="20" fillId="0" borderId="16" xfId="3" applyFont="1" applyBorder="1" applyAlignment="1">
      <alignment horizontal="right"/>
    </xf>
    <xf numFmtId="38" fontId="16" fillId="0" borderId="16" xfId="3" applyFont="1" applyBorder="1" applyAlignment="1"/>
    <xf numFmtId="0" fontId="16" fillId="0" borderId="8" xfId="0" applyFont="1" applyBorder="1"/>
    <xf numFmtId="0" fontId="16" fillId="0" borderId="16" xfId="0" applyFont="1" applyBorder="1" applyAlignment="1">
      <alignment horizontal="center"/>
    </xf>
    <xf numFmtId="38" fontId="16" fillId="0" borderId="16" xfId="3" applyFont="1" applyBorder="1" applyAlignment="1">
      <alignment horizontal="right"/>
    </xf>
    <xf numFmtId="0" fontId="16" fillId="0" borderId="29" xfId="0" applyFont="1" applyBorder="1"/>
    <xf numFmtId="0" fontId="16" fillId="0" borderId="12" xfId="0" applyFont="1" applyBorder="1"/>
    <xf numFmtId="38" fontId="20" fillId="3" borderId="0" xfId="3" applyFont="1" applyFill="1" applyBorder="1" applyAlignment="1"/>
    <xf numFmtId="38" fontId="20" fillId="0" borderId="0" xfId="3" applyFont="1" applyAlignment="1"/>
    <xf numFmtId="38" fontId="20" fillId="0" borderId="0" xfId="3" applyFont="1" applyBorder="1" applyAlignment="1">
      <alignment horizontal="right"/>
    </xf>
    <xf numFmtId="38" fontId="20" fillId="4" borderId="0" xfId="3" applyFont="1" applyFill="1" applyAlignment="1"/>
    <xf numFmtId="38" fontId="16" fillId="0" borderId="0" xfId="3" applyFont="1" applyBorder="1" applyAlignment="1"/>
    <xf numFmtId="0" fontId="16" fillId="0" borderId="0" xfId="0" applyFont="1" applyBorder="1" applyAlignment="1">
      <alignment horizontal="center"/>
    </xf>
    <xf numFmtId="38" fontId="16" fillId="0" borderId="0" xfId="3" applyFont="1" applyBorder="1" applyAlignment="1">
      <alignment horizontal="right"/>
    </xf>
    <xf numFmtId="38" fontId="16" fillId="0" borderId="0" xfId="3" applyFont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38" fontId="20" fillId="3" borderId="0" xfId="3" applyFont="1" applyFill="1" applyAlignment="1"/>
    <xf numFmtId="0" fontId="16" fillId="0" borderId="0" xfId="0" applyFont="1" applyBorder="1" applyAlignment="1">
      <alignment horizontal="left"/>
    </xf>
    <xf numFmtId="0" fontId="16" fillId="0" borderId="25" xfId="0" applyFont="1" applyBorder="1" applyAlignment="1">
      <alignment horizontal="distributed" vertical="center" wrapText="1" justifyLastLine="1"/>
    </xf>
    <xf numFmtId="0" fontId="16" fillId="0" borderId="6" xfId="0" applyFont="1" applyBorder="1" applyAlignment="1">
      <alignment horizontal="distributed" vertical="center" wrapText="1" justifyLastLine="1"/>
    </xf>
    <xf numFmtId="0" fontId="16" fillId="0" borderId="2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7" fillId="0" borderId="0" xfId="1" applyFont="1" applyFill="1" applyBorder="1" applyAlignment="1">
      <alignment horizontal="left" vertical="center"/>
    </xf>
    <xf numFmtId="0" fontId="22" fillId="0" borderId="0" xfId="1" applyFo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176" fontId="10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Border="1">
      <alignment vertical="center"/>
    </xf>
    <xf numFmtId="177" fontId="10" fillId="0" borderId="16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>
      <alignment vertical="center"/>
    </xf>
    <xf numFmtId="176" fontId="10" fillId="0" borderId="16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178" fontId="7" fillId="0" borderId="26" xfId="1" applyNumberFormat="1" applyFont="1" applyFill="1" applyBorder="1" applyAlignment="1">
      <alignment horizontal="center" vertical="center" justifyLastLine="1"/>
    </xf>
    <xf numFmtId="178" fontId="7" fillId="0" borderId="16" xfId="1" applyNumberFormat="1" applyFont="1" applyFill="1" applyBorder="1" applyAlignment="1">
      <alignment horizontal="center" vertical="center" justifyLastLine="1"/>
    </xf>
    <xf numFmtId="178" fontId="7" fillId="0" borderId="27" xfId="1" applyNumberFormat="1" applyFont="1" applyFill="1" applyBorder="1" applyAlignment="1">
      <alignment horizontal="center" vertical="center" justifyLastLine="1"/>
    </xf>
    <xf numFmtId="178" fontId="7" fillId="0" borderId="25" xfId="1" applyNumberFormat="1" applyFont="1" applyFill="1" applyBorder="1" applyAlignment="1">
      <alignment horizontal="center" vertical="center" justifyLastLine="1"/>
    </xf>
    <xf numFmtId="178" fontId="7" fillId="0" borderId="20" xfId="1" applyNumberFormat="1" applyFont="1" applyFill="1" applyBorder="1" applyAlignment="1">
      <alignment horizontal="center" vertical="center" justifyLastLine="1"/>
    </xf>
    <xf numFmtId="178" fontId="7" fillId="0" borderId="6" xfId="1" applyNumberFormat="1" applyFont="1" applyFill="1" applyBorder="1" applyAlignment="1">
      <alignment horizontal="center" vertical="center" justifyLastLine="1"/>
    </xf>
    <xf numFmtId="178" fontId="5" fillId="0" borderId="20" xfId="1" applyNumberFormat="1" applyFont="1" applyFill="1" applyBorder="1" applyAlignment="1">
      <alignment horizontal="distributed" vertical="top" wrapText="1"/>
    </xf>
    <xf numFmtId="178" fontId="5" fillId="0" borderId="6" xfId="1" applyNumberFormat="1" applyFont="1" applyFill="1" applyBorder="1" applyAlignment="1">
      <alignment horizontal="distributed" vertical="top" wrapText="1"/>
    </xf>
    <xf numFmtId="178" fontId="5" fillId="0" borderId="20" xfId="1" applyNumberFormat="1" applyFont="1" applyFill="1" applyBorder="1" applyAlignment="1">
      <alignment horizontal="distributed" vertical="top"/>
    </xf>
    <xf numFmtId="178" fontId="5" fillId="0" borderId="6" xfId="1" applyNumberFormat="1" applyFont="1" applyFill="1" applyBorder="1" applyAlignment="1">
      <alignment horizontal="distributed" vertical="top"/>
    </xf>
    <xf numFmtId="178" fontId="7" fillId="0" borderId="0" xfId="1" applyNumberFormat="1" applyFont="1" applyFill="1" applyBorder="1" applyAlignment="1">
      <alignment horizontal="left" vertical="center" wrapText="1"/>
    </xf>
    <xf numFmtId="178" fontId="7" fillId="0" borderId="3" xfId="1" applyNumberFormat="1" applyFont="1" applyFill="1" applyBorder="1" applyAlignment="1">
      <alignment horizontal="left" vertical="center" wrapText="1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7" xfId="1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27" xfId="1" applyNumberFormat="1" applyFont="1" applyFill="1" applyBorder="1" applyAlignment="1">
      <alignment horizontal="distributed" vertical="center" justifyLastLine="1"/>
    </xf>
    <xf numFmtId="178" fontId="7" fillId="0" borderId="14" xfId="1" applyNumberFormat="1" applyFont="1" applyFill="1" applyBorder="1" applyAlignment="1">
      <alignment horizontal="center" vertical="center" justifyLastLine="1"/>
    </xf>
    <xf numFmtId="178" fontId="7" fillId="0" borderId="17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Border="1" applyAlignment="1">
      <alignment horizontal="center" vertical="center" justifyLastLine="1"/>
    </xf>
    <xf numFmtId="178" fontId="7" fillId="0" borderId="3" xfId="1" applyNumberFormat="1" applyFont="1" applyFill="1" applyBorder="1" applyAlignment="1">
      <alignment horizontal="center" vertical="center" justifyLastLine="1"/>
    </xf>
    <xf numFmtId="178" fontId="7" fillId="0" borderId="15" xfId="1" applyNumberFormat="1" applyFont="1" applyFill="1" applyBorder="1" applyAlignment="1">
      <alignment horizontal="center" vertical="center" justifyLastLine="1"/>
    </xf>
    <xf numFmtId="178" fontId="7" fillId="0" borderId="18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Alignment="1">
      <alignment horizontal="left" vertical="center" wrapText="1"/>
    </xf>
    <xf numFmtId="178" fontId="7" fillId="0" borderId="0" xfId="1" applyNumberFormat="1" applyFont="1" applyFill="1" applyBorder="1" applyAlignment="1">
      <alignment horizontal="distributed" vertical="center"/>
    </xf>
    <xf numFmtId="178" fontId="7" fillId="0" borderId="3" xfId="1" applyNumberFormat="1" applyFont="1" applyFill="1" applyBorder="1" applyAlignment="1">
      <alignment horizontal="distributed" vertical="center"/>
    </xf>
    <xf numFmtId="178" fontId="7" fillId="0" borderId="0" xfId="1" applyNumberFormat="1" applyFont="1" applyFill="1" applyAlignment="1">
      <alignment horizontal="left" vertical="center"/>
    </xf>
    <xf numFmtId="178" fontId="7" fillId="0" borderId="3" xfId="1" applyNumberFormat="1" applyFont="1" applyFill="1" applyBorder="1" applyAlignment="1">
      <alignment horizontal="left" vertical="center"/>
    </xf>
    <xf numFmtId="178" fontId="5" fillId="0" borderId="16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distributed" vertical="center" justifyLastLine="1"/>
    </xf>
    <xf numFmtId="178" fontId="7" fillId="0" borderId="19" xfId="1" applyNumberFormat="1" applyFont="1" applyFill="1" applyBorder="1" applyAlignment="1">
      <alignment horizontal="distributed" vertical="center" justifyLastLine="1"/>
    </xf>
    <xf numFmtId="178" fontId="7" fillId="0" borderId="1" xfId="1" applyNumberFormat="1" applyFont="1" applyFill="1" applyBorder="1" applyAlignment="1">
      <alignment horizontal="distributed" vertical="center" justifyLastLine="1"/>
    </xf>
    <xf numFmtId="178" fontId="7" fillId="0" borderId="29" xfId="1" applyNumberFormat="1" applyFont="1" applyFill="1" applyBorder="1" applyAlignment="1">
      <alignment horizontal="distributed" vertical="center" justifyLastLine="1"/>
    </xf>
    <xf numFmtId="178" fontId="7" fillId="0" borderId="2" xfId="1" applyNumberFormat="1" applyFont="1" applyFill="1" applyBorder="1" applyAlignment="1">
      <alignment horizontal="distributed" vertical="center" justifyLastLine="1"/>
    </xf>
    <xf numFmtId="178" fontId="7" fillId="0" borderId="12" xfId="1" applyNumberFormat="1" applyFont="1" applyFill="1" applyBorder="1" applyAlignment="1">
      <alignment horizontal="distributed" vertical="center" justifyLastLine="1"/>
    </xf>
    <xf numFmtId="178" fontId="7" fillId="0" borderId="25" xfId="1" applyNumberFormat="1" applyFont="1" applyFill="1" applyBorder="1" applyAlignment="1">
      <alignment horizontal="center" vertical="center" wrapText="1" justifyLastLine="1"/>
    </xf>
    <xf numFmtId="178" fontId="7" fillId="0" borderId="20" xfId="1" applyNumberFormat="1" applyFont="1" applyFill="1" applyBorder="1" applyAlignment="1">
      <alignment horizontal="center" vertical="center" wrapText="1" justifyLastLine="1"/>
    </xf>
    <xf numFmtId="178" fontId="7" fillId="0" borderId="6" xfId="1" applyNumberFormat="1" applyFont="1" applyFill="1" applyBorder="1" applyAlignment="1">
      <alignment horizontal="center" vertical="center" wrapText="1" justifyLastLine="1"/>
    </xf>
    <xf numFmtId="178" fontId="5" fillId="0" borderId="16" xfId="1" applyNumberFormat="1" applyFont="1" applyFill="1" applyBorder="1" applyAlignment="1">
      <alignment horizontal="distributed" vertical="top" wrapText="1"/>
    </xf>
    <xf numFmtId="178" fontId="5" fillId="0" borderId="27" xfId="1" applyNumberFormat="1" applyFont="1" applyFill="1" applyBorder="1" applyAlignment="1">
      <alignment horizontal="distributed" vertical="top" wrapText="1"/>
    </xf>
    <xf numFmtId="178" fontId="5" fillId="0" borderId="3" xfId="1" applyNumberFormat="1" applyFont="1" applyFill="1" applyBorder="1" applyAlignment="1">
      <alignment horizontal="distributed" vertical="top" wrapText="1"/>
    </xf>
    <xf numFmtId="178" fontId="5" fillId="0" borderId="18" xfId="1" applyNumberFormat="1" applyFont="1" applyFill="1" applyBorder="1" applyAlignment="1">
      <alignment horizontal="distributed" vertical="top" wrapText="1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9" xfId="1" applyNumberFormat="1" applyFont="1" applyFill="1" applyBorder="1" applyAlignment="1">
      <alignment horizontal="distributed" vertical="center" justifyLastLine="1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9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distributed" vertical="center" wrapText="1" justifyLastLine="1"/>
    </xf>
    <xf numFmtId="178" fontId="5" fillId="0" borderId="3" xfId="1" applyNumberFormat="1" applyFont="1" applyFill="1" applyBorder="1" applyAlignment="1">
      <alignment horizontal="distributed" vertical="center" wrapText="1" justifyLastLine="1"/>
    </xf>
    <xf numFmtId="178" fontId="5" fillId="0" borderId="20" xfId="1" applyNumberFormat="1" applyFont="1" applyFill="1" applyBorder="1" applyAlignment="1">
      <alignment horizontal="center" vertical="center" wrapText="1" justifyLastLine="1"/>
    </xf>
    <xf numFmtId="178" fontId="5" fillId="0" borderId="6" xfId="1" applyNumberFormat="1" applyFont="1" applyFill="1" applyBorder="1" applyAlignment="1">
      <alignment horizontal="center" vertical="center" wrapText="1" justifyLastLine="1"/>
    </xf>
    <xf numFmtId="178" fontId="10" fillId="0" borderId="16" xfId="1" applyNumberFormat="1" applyFont="1" applyFill="1" applyBorder="1" applyAlignment="1">
      <alignment horizontal="center" vertical="center" wrapText="1"/>
    </xf>
    <xf numFmtId="178" fontId="10" fillId="0" borderId="27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4" xfId="0" applyFont="1" applyBorder="1" applyAlignment="1">
      <alignment horizontal="distributed" vertical="center" wrapText="1" justifyLastLine="1"/>
    </xf>
    <xf numFmtId="0" fontId="16" fillId="0" borderId="15" xfId="0" applyFont="1" applyBorder="1" applyAlignment="1">
      <alignment horizontal="distributed" vertical="center" wrapText="1" justifyLastLine="1"/>
    </xf>
    <xf numFmtId="0" fontId="16" fillId="0" borderId="26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wrapText="1" justifyLastLine="1"/>
    </xf>
    <xf numFmtId="0" fontId="16" fillId="0" borderId="0" xfId="0" applyFont="1" applyBorder="1" applyAlignment="1">
      <alignment horizontal="distributed" vertical="center" wrapText="1" justifyLastLine="1"/>
    </xf>
    <xf numFmtId="0" fontId="16" fillId="0" borderId="3" xfId="0" applyFont="1" applyBorder="1" applyAlignment="1">
      <alignment horizontal="distributed" vertical="center" wrapText="1" justifyLastLine="1"/>
    </xf>
    <xf numFmtId="0" fontId="16" fillId="0" borderId="18" xfId="0" applyFont="1" applyBorder="1" applyAlignment="1">
      <alignment horizontal="distributed" vertical="center" wrapText="1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justifyLastLine="1"/>
    </xf>
    <xf numFmtId="0" fontId="16" fillId="0" borderId="19" xfId="0" applyFont="1" applyBorder="1" applyAlignment="1">
      <alignment horizontal="distributed" justifyLastLine="1"/>
    </xf>
    <xf numFmtId="0" fontId="16" fillId="0" borderId="1" xfId="0" applyFont="1" applyBorder="1" applyAlignment="1">
      <alignment horizontal="distributed" justifyLastLine="1"/>
    </xf>
    <xf numFmtId="0" fontId="16" fillId="0" borderId="0" xfId="0" applyFont="1" applyBorder="1" applyAlignment="1">
      <alignment horizontal="distributed" justifyLastLine="1"/>
    </xf>
    <xf numFmtId="0" fontId="16" fillId="0" borderId="3" xfId="0" applyFont="1" applyBorder="1" applyAlignment="1">
      <alignment horizontal="distributed" justifyLastLine="1"/>
    </xf>
    <xf numFmtId="0" fontId="16" fillId="0" borderId="0" xfId="0" applyFont="1" applyAlignment="1">
      <alignment horizontal="distributed"/>
    </xf>
    <xf numFmtId="0" fontId="16" fillId="0" borderId="3" xfId="0" applyFont="1" applyBorder="1" applyAlignment="1">
      <alignment horizontal="distributed"/>
    </xf>
    <xf numFmtId="38" fontId="16" fillId="3" borderId="16" xfId="3" applyFont="1" applyFill="1" applyBorder="1" applyAlignment="1">
      <alignment horizontal="right"/>
    </xf>
    <xf numFmtId="38" fontId="16" fillId="3" borderId="0" xfId="3" applyFont="1" applyFill="1" applyBorder="1" applyAlignment="1">
      <alignment horizontal="right"/>
    </xf>
    <xf numFmtId="38" fontId="16" fillId="4" borderId="0" xfId="3" applyFont="1" applyFill="1" applyAlignment="1">
      <alignment horizontal="right"/>
    </xf>
    <xf numFmtId="0" fontId="16" fillId="2" borderId="0" xfId="0" applyFont="1" applyFill="1" applyBorder="1" applyAlignment="1">
      <alignment horizontal="distributed"/>
    </xf>
    <xf numFmtId="0" fontId="16" fillId="2" borderId="3" xfId="0" applyFont="1" applyFill="1" applyBorder="1" applyAlignment="1">
      <alignment horizontal="distributed"/>
    </xf>
    <xf numFmtId="38" fontId="16" fillId="4" borderId="0" xfId="3" applyFont="1" applyFill="1" applyBorder="1" applyAlignment="1">
      <alignment horizontal="right"/>
    </xf>
    <xf numFmtId="0" fontId="16" fillId="0" borderId="0" xfId="0" applyFont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38" fontId="16" fillId="3" borderId="0" xfId="3" applyFont="1" applyFill="1" applyAlignment="1">
      <alignment horizontal="right"/>
    </xf>
    <xf numFmtId="0" fontId="16" fillId="0" borderId="0" xfId="0" applyFont="1" applyAlignment="1">
      <alignment horizontal="left"/>
    </xf>
    <xf numFmtId="0" fontId="16" fillId="0" borderId="26" xfId="0" applyFont="1" applyBorder="1" applyAlignment="1">
      <alignment horizontal="distributed" justifyLastLine="1"/>
    </xf>
    <xf numFmtId="0" fontId="16" fillId="0" borderId="14" xfId="0" applyFont="1" applyBorder="1" applyAlignment="1">
      <alignment horizontal="distributed" justifyLastLine="1"/>
    </xf>
    <xf numFmtId="0" fontId="16" fillId="0" borderId="27" xfId="0" applyFont="1" applyBorder="1" applyAlignment="1">
      <alignment horizontal="distributed" justifyLastLine="1"/>
    </xf>
    <xf numFmtId="0" fontId="16" fillId="0" borderId="15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58</xdr:row>
      <xdr:rowOff>7620</xdr:rowOff>
    </xdr:from>
    <xdr:to>
      <xdr:col>9</xdr:col>
      <xdr:colOff>0</xdr:colOff>
      <xdr:row>58</xdr:row>
      <xdr:rowOff>153670</xdr:rowOff>
    </xdr:to>
    <xdr:sp macro="" textlink="">
      <xdr:nvSpPr>
        <xdr:cNvPr id="5" name="左中かっこ 4"/>
        <xdr:cNvSpPr/>
      </xdr:nvSpPr>
      <xdr:spPr>
        <a:xfrm rot="16200000">
          <a:off x="3665855" y="8951595"/>
          <a:ext cx="887730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58</xdr:row>
      <xdr:rowOff>19050</xdr:rowOff>
    </xdr:from>
    <xdr:to>
      <xdr:col>13</xdr:col>
      <xdr:colOff>0</xdr:colOff>
      <xdr:row>58</xdr:row>
      <xdr:rowOff>165100</xdr:rowOff>
    </xdr:to>
    <xdr:sp macro="" textlink="">
      <xdr:nvSpPr>
        <xdr:cNvPr id="6" name="左中かっこ 5"/>
        <xdr:cNvSpPr/>
      </xdr:nvSpPr>
      <xdr:spPr>
        <a:xfrm rot="16200000">
          <a:off x="5502275" y="8963025"/>
          <a:ext cx="901065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25"/>
  <cols>
    <col min="1" max="2" width="9" style="1" customWidth="1"/>
    <col min="3" max="13" width="6.265625" style="1" customWidth="1"/>
    <col min="14" max="14" width="5" style="1" customWidth="1"/>
    <col min="15" max="27" width="6.265625" style="1" customWidth="1"/>
    <col min="28" max="28" width="9" style="1" customWidth="1"/>
    <col min="29" max="16384" width="9" style="1"/>
  </cols>
  <sheetData>
    <row r="1" spans="1:28" ht="12.75" x14ac:dyDescent="0.25">
      <c r="A1" s="5" t="s">
        <v>6</v>
      </c>
      <c r="Z1" s="23"/>
      <c r="AA1" s="24" t="s">
        <v>178</v>
      </c>
    </row>
    <row r="3" spans="1:28" s="2" customFormat="1" ht="14.25" x14ac:dyDescent="0.25">
      <c r="A3" s="6" t="s">
        <v>177</v>
      </c>
    </row>
    <row r="4" spans="1:28" s="2" customFormat="1" ht="6" customHeight="1" x14ac:dyDescent="0.25"/>
    <row r="5" spans="1:28" s="2" customFormat="1" ht="12.75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3"/>
      <c r="X5" s="23"/>
      <c r="Y5" s="23"/>
      <c r="Z5" s="23"/>
      <c r="AA5" s="24" t="s">
        <v>173</v>
      </c>
    </row>
    <row r="6" spans="1:28" s="2" customFormat="1" ht="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4"/>
      <c r="X6" s="24"/>
      <c r="Y6" s="24"/>
      <c r="Z6" s="24"/>
      <c r="AA6" s="24"/>
    </row>
    <row r="7" spans="1:28" ht="13.5" customHeight="1" x14ac:dyDescent="0.25">
      <c r="A7" s="231" t="s">
        <v>17</v>
      </c>
      <c r="B7" s="233" t="s">
        <v>0</v>
      </c>
      <c r="C7" s="229" t="s">
        <v>16</v>
      </c>
      <c r="D7" s="229"/>
      <c r="E7" s="229"/>
      <c r="F7" s="229"/>
      <c r="G7" s="229"/>
      <c r="H7" s="229"/>
      <c r="I7" s="229"/>
      <c r="J7" s="229"/>
      <c r="K7" s="229"/>
      <c r="L7" s="229"/>
      <c r="M7" s="230"/>
      <c r="N7" s="12"/>
      <c r="O7" s="231" t="s">
        <v>23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8" s="3" customFormat="1" ht="21" customHeight="1" x14ac:dyDescent="0.25">
      <c r="A8" s="232"/>
      <c r="B8" s="234"/>
      <c r="C8" s="17" t="s">
        <v>11</v>
      </c>
      <c r="D8" s="17" t="s">
        <v>27</v>
      </c>
      <c r="E8" s="17" t="s">
        <v>28</v>
      </c>
      <c r="F8" s="18" t="s">
        <v>25</v>
      </c>
      <c r="G8" s="17" t="s">
        <v>8</v>
      </c>
      <c r="H8" s="17" t="s">
        <v>33</v>
      </c>
      <c r="I8" s="17" t="s">
        <v>38</v>
      </c>
      <c r="J8" s="17" t="s">
        <v>35</v>
      </c>
      <c r="K8" s="17" t="s">
        <v>40</v>
      </c>
      <c r="L8" s="17" t="s">
        <v>32</v>
      </c>
      <c r="M8" s="21" t="s">
        <v>41</v>
      </c>
      <c r="N8" s="9"/>
      <c r="O8" s="8" t="s">
        <v>46</v>
      </c>
      <c r="P8" s="17" t="s">
        <v>47</v>
      </c>
      <c r="Q8" s="18" t="s">
        <v>31</v>
      </c>
      <c r="R8" s="17" t="s">
        <v>49</v>
      </c>
      <c r="S8" s="18" t="s">
        <v>50</v>
      </c>
      <c r="T8" s="17" t="s">
        <v>52</v>
      </c>
      <c r="U8" s="17" t="s">
        <v>53</v>
      </c>
      <c r="V8" s="17" t="s">
        <v>55</v>
      </c>
      <c r="W8" s="17" t="s">
        <v>56</v>
      </c>
      <c r="X8" s="17" t="s">
        <v>48</v>
      </c>
      <c r="Y8" s="17" t="s">
        <v>57</v>
      </c>
      <c r="Z8" s="17" t="s">
        <v>58</v>
      </c>
      <c r="AA8" s="25" t="s">
        <v>61</v>
      </c>
    </row>
    <row r="9" spans="1:28" s="3" customFormat="1" ht="6.75" customHeight="1" x14ac:dyDescent="0.25">
      <c r="A9" s="9"/>
      <c r="B9" s="13"/>
      <c r="C9" s="9"/>
      <c r="D9" s="9"/>
      <c r="E9" s="9"/>
      <c r="F9" s="19"/>
      <c r="G9" s="9"/>
      <c r="H9" s="9"/>
      <c r="I9" s="9"/>
      <c r="J9" s="9"/>
      <c r="K9" s="9"/>
      <c r="L9" s="9"/>
      <c r="M9" s="9"/>
      <c r="N9" s="9"/>
      <c r="O9" s="9"/>
      <c r="P9" s="9"/>
      <c r="Q9" s="19"/>
      <c r="R9" s="9"/>
      <c r="S9" s="19"/>
      <c r="T9" s="9"/>
      <c r="U9" s="9"/>
      <c r="V9" s="9"/>
      <c r="W9" s="9"/>
      <c r="X9" s="9"/>
      <c r="Y9" s="9"/>
      <c r="Z9" s="9"/>
      <c r="AA9" s="26"/>
    </row>
    <row r="10" spans="1:28" s="4" customFormat="1" ht="13.5" customHeight="1" x14ac:dyDescent="0.25">
      <c r="A10" s="10" t="s">
        <v>63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24</v>
      </c>
      <c r="K10" s="14">
        <v>2</v>
      </c>
      <c r="L10" s="14">
        <v>14</v>
      </c>
      <c r="M10" s="14">
        <v>17</v>
      </c>
      <c r="N10" s="14"/>
      <c r="O10" s="14" t="s">
        <v>24</v>
      </c>
      <c r="P10" s="14">
        <v>2</v>
      </c>
      <c r="Q10" s="14" t="s">
        <v>174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24</v>
      </c>
      <c r="AA10" s="14">
        <v>36</v>
      </c>
    </row>
    <row r="11" spans="1:28" s="4" customFormat="1" ht="13.5" customHeight="1" x14ac:dyDescent="0.2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174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2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24</v>
      </c>
      <c r="Q12" s="14" t="s">
        <v>174</v>
      </c>
      <c r="R12" s="14">
        <v>7</v>
      </c>
      <c r="S12" s="14" t="s">
        <v>24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2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174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174</v>
      </c>
      <c r="X13" s="14" t="s">
        <v>24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2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174</v>
      </c>
      <c r="P14" s="14">
        <v>4</v>
      </c>
      <c r="Q14" s="14" t="s">
        <v>24</v>
      </c>
      <c r="R14" s="14">
        <v>13</v>
      </c>
      <c r="S14" s="14">
        <v>2</v>
      </c>
      <c r="T14" s="14" t="s">
        <v>174</v>
      </c>
      <c r="U14" s="14" t="s">
        <v>174</v>
      </c>
      <c r="V14" s="14">
        <v>10</v>
      </c>
      <c r="W14" s="14" t="s">
        <v>174</v>
      </c>
      <c r="X14" s="14">
        <v>1</v>
      </c>
      <c r="Y14" s="14" t="s">
        <v>24</v>
      </c>
      <c r="Z14" s="14" t="s">
        <v>24</v>
      </c>
      <c r="AA14" s="14">
        <v>14</v>
      </c>
    </row>
    <row r="15" spans="1:28" s="4" customFormat="1" ht="13.5" customHeight="1" x14ac:dyDescent="0.2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24</v>
      </c>
      <c r="K15" s="14">
        <v>9</v>
      </c>
      <c r="L15" s="14">
        <v>15</v>
      </c>
      <c r="M15" s="14">
        <v>2</v>
      </c>
      <c r="N15" s="14"/>
      <c r="O15" s="14" t="s">
        <v>24</v>
      </c>
      <c r="P15" s="14">
        <v>4</v>
      </c>
      <c r="Q15" s="14" t="s">
        <v>24</v>
      </c>
      <c r="R15" s="14">
        <v>13</v>
      </c>
      <c r="S15" s="14">
        <v>2</v>
      </c>
      <c r="T15" s="14" t="s">
        <v>24</v>
      </c>
      <c r="U15" s="14" t="s">
        <v>24</v>
      </c>
      <c r="V15" s="14">
        <v>10</v>
      </c>
      <c r="W15" s="14" t="s">
        <v>24</v>
      </c>
      <c r="X15" s="14">
        <v>1</v>
      </c>
      <c r="Y15" s="14" t="s">
        <v>24</v>
      </c>
      <c r="Z15" s="14" t="s">
        <v>24</v>
      </c>
      <c r="AA15" s="14">
        <v>15</v>
      </c>
      <c r="AB15" s="27" t="s">
        <v>175</v>
      </c>
    </row>
    <row r="16" spans="1:28" s="4" customFormat="1" ht="13.5" customHeight="1" x14ac:dyDescent="0.2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24</v>
      </c>
      <c r="P16" s="14">
        <v>4</v>
      </c>
      <c r="Q16" s="14" t="s">
        <v>24</v>
      </c>
      <c r="R16" s="14">
        <v>9</v>
      </c>
      <c r="S16" s="14">
        <v>5</v>
      </c>
      <c r="T16" s="14" t="s">
        <v>24</v>
      </c>
      <c r="U16" s="14" t="s">
        <v>24</v>
      </c>
      <c r="V16" s="14">
        <v>10</v>
      </c>
      <c r="W16" s="14" t="s">
        <v>24</v>
      </c>
      <c r="X16" s="14">
        <v>5</v>
      </c>
      <c r="Y16" s="14" t="s">
        <v>24</v>
      </c>
      <c r="Z16" s="14">
        <v>1</v>
      </c>
      <c r="AA16" s="14">
        <v>19</v>
      </c>
    </row>
    <row r="17" spans="1:27" s="4" customFormat="1" ht="13.5" customHeight="1" x14ac:dyDescent="0.2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24</v>
      </c>
      <c r="P17" s="14">
        <v>2</v>
      </c>
      <c r="Q17" s="14" t="s">
        <v>24</v>
      </c>
      <c r="R17" s="14">
        <v>5</v>
      </c>
      <c r="S17" s="14">
        <v>1</v>
      </c>
      <c r="T17" s="14" t="s">
        <v>24</v>
      </c>
      <c r="U17" s="14" t="s">
        <v>24</v>
      </c>
      <c r="V17" s="14">
        <v>40</v>
      </c>
      <c r="W17" s="14" t="s">
        <v>24</v>
      </c>
      <c r="X17" s="14" t="s">
        <v>24</v>
      </c>
      <c r="Y17" s="14" t="s">
        <v>24</v>
      </c>
      <c r="Z17" s="14" t="s">
        <v>24</v>
      </c>
      <c r="AA17" s="14">
        <v>7</v>
      </c>
    </row>
    <row r="18" spans="1:27" s="4" customFormat="1" ht="13.5" customHeight="1" x14ac:dyDescent="0.2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24</v>
      </c>
      <c r="K18" s="14">
        <v>9</v>
      </c>
      <c r="L18" s="14">
        <v>27</v>
      </c>
      <c r="M18" s="14">
        <v>2</v>
      </c>
      <c r="N18" s="14"/>
      <c r="O18" s="14" t="s">
        <v>24</v>
      </c>
      <c r="P18" s="14" t="s">
        <v>24</v>
      </c>
      <c r="Q18" s="14" t="s">
        <v>24</v>
      </c>
      <c r="R18" s="14">
        <v>16</v>
      </c>
      <c r="S18" s="14">
        <v>2</v>
      </c>
      <c r="T18" s="14" t="s">
        <v>24</v>
      </c>
      <c r="U18" s="14" t="s">
        <v>24</v>
      </c>
      <c r="V18" s="14">
        <v>23</v>
      </c>
      <c r="W18" s="14" t="s">
        <v>24</v>
      </c>
      <c r="X18" s="14">
        <v>1</v>
      </c>
      <c r="Y18" s="14">
        <v>7</v>
      </c>
      <c r="Z18" s="14" t="s">
        <v>24</v>
      </c>
      <c r="AA18" s="14">
        <v>9</v>
      </c>
    </row>
    <row r="19" spans="1:27" s="4" customFormat="1" ht="13.5" customHeight="1" x14ac:dyDescent="0.2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24</v>
      </c>
      <c r="P19" s="14">
        <v>2</v>
      </c>
      <c r="Q19" s="14" t="s">
        <v>24</v>
      </c>
      <c r="R19" s="14">
        <v>6</v>
      </c>
      <c r="S19" s="14" t="s">
        <v>24</v>
      </c>
      <c r="T19" s="14" t="s">
        <v>24</v>
      </c>
      <c r="U19" s="14" t="s">
        <v>24</v>
      </c>
      <c r="V19" s="14">
        <v>23</v>
      </c>
      <c r="W19" s="14" t="s">
        <v>24</v>
      </c>
      <c r="X19" s="14">
        <v>1</v>
      </c>
      <c r="Y19" s="14" t="s">
        <v>24</v>
      </c>
      <c r="Z19" s="14" t="s">
        <v>24</v>
      </c>
      <c r="AA19" s="14">
        <v>5</v>
      </c>
    </row>
    <row r="20" spans="1:27" s="4" customFormat="1" ht="13.5" customHeight="1" x14ac:dyDescent="0.2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24</v>
      </c>
      <c r="P20" s="14" t="s">
        <v>24</v>
      </c>
      <c r="Q20" s="14">
        <v>5</v>
      </c>
      <c r="R20" s="14">
        <v>4</v>
      </c>
      <c r="S20" s="14">
        <v>1</v>
      </c>
      <c r="T20" s="14" t="s">
        <v>24</v>
      </c>
      <c r="U20" s="14" t="s">
        <v>24</v>
      </c>
      <c r="V20" s="14">
        <v>21</v>
      </c>
      <c r="W20" s="14" t="s">
        <v>24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2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24</v>
      </c>
      <c r="P21" s="14">
        <v>1</v>
      </c>
      <c r="Q21" s="14">
        <v>4</v>
      </c>
      <c r="R21" s="14">
        <v>3</v>
      </c>
      <c r="S21" s="14" t="s">
        <v>24</v>
      </c>
      <c r="T21" s="14" t="s">
        <v>24</v>
      </c>
      <c r="U21" s="14" t="s">
        <v>24</v>
      </c>
      <c r="V21" s="14">
        <v>28</v>
      </c>
      <c r="W21" s="14" t="s">
        <v>24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2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24</v>
      </c>
      <c r="P22" s="14" t="s">
        <v>24</v>
      </c>
      <c r="Q22" s="14">
        <v>1</v>
      </c>
      <c r="R22" s="14">
        <v>5</v>
      </c>
      <c r="S22" s="14">
        <v>4</v>
      </c>
      <c r="T22" s="14" t="s">
        <v>24</v>
      </c>
      <c r="U22" s="14" t="s">
        <v>24</v>
      </c>
      <c r="V22" s="14">
        <v>26</v>
      </c>
      <c r="W22" s="14" t="s">
        <v>24</v>
      </c>
      <c r="X22" s="14">
        <v>1</v>
      </c>
      <c r="Y22" s="14" t="s">
        <v>24</v>
      </c>
      <c r="Z22" s="14">
        <v>2</v>
      </c>
      <c r="AA22" s="14">
        <v>10</v>
      </c>
    </row>
    <row r="23" spans="1:27" s="4" customFormat="1" ht="6.75" customHeight="1" x14ac:dyDescent="0.2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231" t="s">
        <v>17</v>
      </c>
      <c r="B25" s="229" t="s">
        <v>16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30"/>
      <c r="N25" s="12"/>
      <c r="O25" s="231" t="s">
        <v>22</v>
      </c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</row>
    <row r="26" spans="1:27" s="3" customFormat="1" ht="21" customHeight="1" x14ac:dyDescent="0.25">
      <c r="A26" s="232"/>
      <c r="B26" s="17" t="s">
        <v>36</v>
      </c>
      <c r="C26" s="17" t="s">
        <v>66</v>
      </c>
      <c r="D26" s="17" t="s">
        <v>5</v>
      </c>
      <c r="E26" s="17" t="s">
        <v>68</v>
      </c>
      <c r="F26" s="17" t="s">
        <v>70</v>
      </c>
      <c r="G26" s="17" t="s">
        <v>51</v>
      </c>
      <c r="H26" s="17" t="s">
        <v>71</v>
      </c>
      <c r="I26" s="17" t="s">
        <v>72</v>
      </c>
      <c r="J26" s="17" t="s">
        <v>74</v>
      </c>
      <c r="K26" s="17" t="s">
        <v>20</v>
      </c>
      <c r="L26" s="17" t="s">
        <v>13</v>
      </c>
      <c r="M26" s="21" t="s">
        <v>75</v>
      </c>
      <c r="N26" s="9"/>
      <c r="O26" s="8" t="s">
        <v>76</v>
      </c>
      <c r="P26" s="18" t="s">
        <v>4</v>
      </c>
      <c r="Q26" s="17" t="s">
        <v>10</v>
      </c>
      <c r="R26" s="17" t="s">
        <v>45</v>
      </c>
      <c r="S26" s="17" t="s">
        <v>73</v>
      </c>
      <c r="T26" s="17" t="s">
        <v>1</v>
      </c>
      <c r="U26" s="17" t="s">
        <v>3</v>
      </c>
      <c r="V26" s="17" t="s">
        <v>77</v>
      </c>
      <c r="W26" s="17" t="s">
        <v>29</v>
      </c>
      <c r="X26" s="17" t="s">
        <v>79</v>
      </c>
      <c r="Y26" s="17" t="s">
        <v>81</v>
      </c>
      <c r="Z26" s="17" t="s">
        <v>12</v>
      </c>
      <c r="AA26" s="25" t="s">
        <v>43</v>
      </c>
    </row>
    <row r="27" spans="1:27" s="3" customFormat="1" ht="6.75" customHeight="1" x14ac:dyDescent="0.2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9"/>
      <c r="Q27" s="9"/>
      <c r="R27" s="9"/>
      <c r="S27" s="9"/>
      <c r="T27" s="9"/>
      <c r="U27" s="9"/>
      <c r="V27" s="9"/>
      <c r="W27" s="9"/>
      <c r="X27" s="9"/>
      <c r="Y27" s="9"/>
      <c r="Z27" s="9"/>
      <c r="AA27" s="26"/>
    </row>
    <row r="28" spans="1:27" s="4" customFormat="1" ht="13.5" customHeight="1" x14ac:dyDescent="0.25">
      <c r="A28" s="10" t="s">
        <v>63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24</v>
      </c>
      <c r="R28" s="14">
        <v>8</v>
      </c>
      <c r="S28" s="14">
        <v>4</v>
      </c>
      <c r="T28" s="14">
        <v>5</v>
      </c>
      <c r="U28" s="14" t="s">
        <v>24</v>
      </c>
      <c r="V28" s="14" t="s">
        <v>24</v>
      </c>
      <c r="W28" s="14">
        <v>1</v>
      </c>
      <c r="X28" s="14" t="s">
        <v>24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2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24</v>
      </c>
      <c r="R29" s="14">
        <v>4</v>
      </c>
      <c r="S29" s="14">
        <v>5</v>
      </c>
      <c r="T29" s="14" t="s">
        <v>24</v>
      </c>
      <c r="U29" s="14">
        <v>5</v>
      </c>
      <c r="V29" s="14" t="s">
        <v>24</v>
      </c>
      <c r="W29" s="14" t="s">
        <v>24</v>
      </c>
      <c r="X29" s="14" t="s">
        <v>24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2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24</v>
      </c>
      <c r="R30" s="14">
        <v>2</v>
      </c>
      <c r="S30" s="14">
        <v>2</v>
      </c>
      <c r="T30" s="14" t="s">
        <v>24</v>
      </c>
      <c r="U30" s="14" t="s">
        <v>24</v>
      </c>
      <c r="V30" s="14" t="s">
        <v>24</v>
      </c>
      <c r="W30" s="14">
        <v>4</v>
      </c>
      <c r="X30" s="14" t="s">
        <v>24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2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24</v>
      </c>
      <c r="U31" s="14">
        <v>1</v>
      </c>
      <c r="V31" s="14">
        <v>2</v>
      </c>
      <c r="W31" s="14" t="s">
        <v>24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2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24</v>
      </c>
      <c r="R32" s="14">
        <v>2</v>
      </c>
      <c r="S32" s="14">
        <v>2</v>
      </c>
      <c r="T32" s="14" t="s">
        <v>24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2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24</v>
      </c>
      <c r="R33" s="14">
        <v>2</v>
      </c>
      <c r="S33" s="14">
        <v>2</v>
      </c>
      <c r="T33" s="14" t="s">
        <v>24</v>
      </c>
      <c r="U33" s="14" t="s">
        <v>24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2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24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24</v>
      </c>
      <c r="R34" s="14">
        <v>4</v>
      </c>
      <c r="S34" s="14">
        <v>2</v>
      </c>
      <c r="T34" s="14">
        <v>1</v>
      </c>
      <c r="U34" s="14" t="s">
        <v>24</v>
      </c>
      <c r="V34" s="14">
        <v>1</v>
      </c>
      <c r="W34" s="14">
        <v>3</v>
      </c>
      <c r="X34" s="14" t="s">
        <v>24</v>
      </c>
      <c r="Y34" s="14">
        <v>13</v>
      </c>
      <c r="Z34" s="14">
        <v>1</v>
      </c>
      <c r="AA34" s="14" t="s">
        <v>24</v>
      </c>
    </row>
    <row r="35" spans="1:27" s="4" customFormat="1" ht="13.5" customHeight="1" x14ac:dyDescent="0.2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24</v>
      </c>
      <c r="U35" s="14" t="s">
        <v>24</v>
      </c>
      <c r="V35" s="14" t="s">
        <v>24</v>
      </c>
      <c r="W35" s="14">
        <v>3</v>
      </c>
      <c r="X35" s="14">
        <v>1</v>
      </c>
      <c r="Y35" s="14">
        <v>5</v>
      </c>
      <c r="Z35" s="14">
        <v>4</v>
      </c>
      <c r="AA35" s="14" t="s">
        <v>24</v>
      </c>
    </row>
    <row r="36" spans="1:27" s="4" customFormat="1" ht="13.5" customHeight="1" x14ac:dyDescent="0.2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24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24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2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24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2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24</v>
      </c>
      <c r="R38" s="14">
        <v>7</v>
      </c>
      <c r="S38" s="14">
        <v>4</v>
      </c>
      <c r="T38" s="14">
        <v>1</v>
      </c>
      <c r="U38" s="14" t="s">
        <v>24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2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24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2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24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24</v>
      </c>
      <c r="R40" s="14">
        <v>3</v>
      </c>
      <c r="S40" s="14">
        <v>8</v>
      </c>
      <c r="T40" s="14">
        <v>3</v>
      </c>
      <c r="U40" s="14" t="s">
        <v>24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2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x14ac:dyDescent="0.25">
      <c r="A43" s="7" t="s">
        <v>83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231" t="s">
        <v>17</v>
      </c>
      <c r="B45" s="233" t="s">
        <v>0</v>
      </c>
      <c r="C45" s="229" t="s">
        <v>16</v>
      </c>
      <c r="D45" s="229"/>
      <c r="E45" s="229"/>
      <c r="F45" s="229"/>
      <c r="G45" s="229"/>
      <c r="H45" s="229"/>
      <c r="I45" s="229"/>
      <c r="J45" s="229"/>
      <c r="K45" s="229"/>
      <c r="L45" s="229"/>
      <c r="M45" s="230"/>
      <c r="N45" s="12"/>
      <c r="O45" s="231" t="s">
        <v>23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30"/>
    </row>
    <row r="46" spans="1:27" ht="21" customHeight="1" x14ac:dyDescent="0.25">
      <c r="A46" s="232"/>
      <c r="B46" s="234"/>
      <c r="C46" s="17" t="s">
        <v>11</v>
      </c>
      <c r="D46" s="17" t="s">
        <v>27</v>
      </c>
      <c r="E46" s="17" t="s">
        <v>28</v>
      </c>
      <c r="F46" s="18" t="s">
        <v>25</v>
      </c>
      <c r="G46" s="17" t="s">
        <v>8</v>
      </c>
      <c r="H46" s="17" t="s">
        <v>33</v>
      </c>
      <c r="I46" s="17" t="s">
        <v>38</v>
      </c>
      <c r="J46" s="17" t="s">
        <v>35</v>
      </c>
      <c r="K46" s="17" t="s">
        <v>40</v>
      </c>
      <c r="L46" s="17" t="s">
        <v>32</v>
      </c>
      <c r="M46" s="21" t="s">
        <v>41</v>
      </c>
      <c r="N46" s="9"/>
      <c r="O46" s="8" t="s">
        <v>46</v>
      </c>
      <c r="P46" s="17" t="s">
        <v>47</v>
      </c>
      <c r="Q46" s="18" t="s">
        <v>31</v>
      </c>
      <c r="R46" s="17" t="s">
        <v>49</v>
      </c>
      <c r="S46" s="18" t="s">
        <v>50</v>
      </c>
      <c r="T46" s="17" t="s">
        <v>52</v>
      </c>
      <c r="U46" s="17" t="s">
        <v>53</v>
      </c>
      <c r="V46" s="17" t="s">
        <v>55</v>
      </c>
      <c r="W46" s="17" t="s">
        <v>56</v>
      </c>
      <c r="X46" s="17" t="s">
        <v>48</v>
      </c>
      <c r="Y46" s="17" t="s">
        <v>57</v>
      </c>
      <c r="Z46" s="17" t="s">
        <v>58</v>
      </c>
      <c r="AA46" s="25" t="s">
        <v>61</v>
      </c>
    </row>
    <row r="47" spans="1:27" ht="7.5" customHeight="1" x14ac:dyDescent="0.25">
      <c r="A47" s="9"/>
      <c r="B47" s="13"/>
      <c r="C47" s="9"/>
      <c r="D47" s="9"/>
      <c r="E47" s="9"/>
      <c r="F47" s="19"/>
      <c r="G47" s="9"/>
      <c r="H47" s="9"/>
      <c r="I47" s="9"/>
      <c r="J47" s="9"/>
      <c r="K47" s="9"/>
      <c r="L47" s="9"/>
      <c r="M47" s="9"/>
      <c r="N47" s="9"/>
      <c r="O47" s="9"/>
      <c r="P47" s="9"/>
      <c r="Q47" s="19"/>
      <c r="R47" s="9"/>
      <c r="S47" s="19"/>
      <c r="T47" s="9"/>
      <c r="U47" s="9"/>
      <c r="V47" s="9"/>
      <c r="W47" s="9"/>
      <c r="X47" s="9"/>
      <c r="Y47" s="9"/>
      <c r="Z47" s="9"/>
      <c r="AA47" s="26"/>
    </row>
    <row r="48" spans="1:27" s="4" customFormat="1" ht="13.5" customHeight="1" x14ac:dyDescent="0.25">
      <c r="A48" s="10" t="s">
        <v>63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174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2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24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24</v>
      </c>
      <c r="Q49" s="14" t="s">
        <v>174</v>
      </c>
      <c r="R49" s="14">
        <v>5</v>
      </c>
      <c r="S49" s="14">
        <v>1</v>
      </c>
      <c r="T49" s="14">
        <v>1</v>
      </c>
      <c r="U49" s="14" t="s">
        <v>24</v>
      </c>
      <c r="V49" s="14">
        <v>6</v>
      </c>
      <c r="W49" s="14">
        <v>5</v>
      </c>
      <c r="X49" s="14" t="s">
        <v>24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2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174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24</v>
      </c>
      <c r="Z50" s="14">
        <v>1</v>
      </c>
      <c r="AA50" s="14">
        <v>25</v>
      </c>
    </row>
    <row r="51" spans="1:28" s="4" customFormat="1" ht="13.5" customHeight="1" x14ac:dyDescent="0.2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174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174</v>
      </c>
      <c r="X51" s="14">
        <v>6</v>
      </c>
      <c r="Y51" s="14" t="s">
        <v>24</v>
      </c>
      <c r="Z51" s="14" t="s">
        <v>24</v>
      </c>
      <c r="AA51" s="14">
        <v>34</v>
      </c>
    </row>
    <row r="52" spans="1:28" s="4" customFormat="1" ht="13.5" customHeight="1" x14ac:dyDescent="0.2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174</v>
      </c>
      <c r="P52" s="14">
        <v>4</v>
      </c>
      <c r="Q52" s="14" t="s">
        <v>24</v>
      </c>
      <c r="R52" s="14">
        <v>8</v>
      </c>
      <c r="S52" s="14">
        <v>2</v>
      </c>
      <c r="T52" s="14" t="s">
        <v>174</v>
      </c>
      <c r="U52" s="14" t="s">
        <v>174</v>
      </c>
      <c r="V52" s="14">
        <v>5</v>
      </c>
      <c r="W52" s="14" t="s">
        <v>174</v>
      </c>
      <c r="X52" s="14">
        <v>1</v>
      </c>
      <c r="Y52" s="14">
        <v>1</v>
      </c>
      <c r="Z52" s="14" t="s">
        <v>24</v>
      </c>
      <c r="AA52" s="14">
        <v>12</v>
      </c>
    </row>
    <row r="53" spans="1:28" s="4" customFormat="1" ht="13.5" customHeight="1" x14ac:dyDescent="0.2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24</v>
      </c>
      <c r="P53" s="14">
        <v>4</v>
      </c>
      <c r="Q53" s="14" t="s">
        <v>24</v>
      </c>
      <c r="R53" s="14">
        <v>7</v>
      </c>
      <c r="S53" s="14">
        <v>2</v>
      </c>
      <c r="T53" s="14" t="s">
        <v>24</v>
      </c>
      <c r="U53" s="14" t="s">
        <v>24</v>
      </c>
      <c r="V53" s="14">
        <v>5</v>
      </c>
      <c r="W53" s="14" t="s">
        <v>24</v>
      </c>
      <c r="X53" s="14">
        <v>1</v>
      </c>
      <c r="Y53" s="14" t="s">
        <v>24</v>
      </c>
      <c r="Z53" s="14" t="s">
        <v>24</v>
      </c>
      <c r="AA53" s="14">
        <v>11</v>
      </c>
      <c r="AB53" s="27" t="s">
        <v>175</v>
      </c>
    </row>
    <row r="54" spans="1:28" s="4" customFormat="1" ht="13.5" customHeight="1" x14ac:dyDescent="0.2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24</v>
      </c>
      <c r="K54" s="14">
        <v>2</v>
      </c>
      <c r="L54" s="14">
        <v>17</v>
      </c>
      <c r="M54" s="14">
        <v>11</v>
      </c>
      <c r="N54" s="14"/>
      <c r="O54" s="14" t="s">
        <v>24</v>
      </c>
      <c r="P54" s="14">
        <v>1</v>
      </c>
      <c r="Q54" s="14" t="s">
        <v>24</v>
      </c>
      <c r="R54" s="14">
        <v>13</v>
      </c>
      <c r="S54" s="14">
        <v>2</v>
      </c>
      <c r="T54" s="14" t="s">
        <v>24</v>
      </c>
      <c r="U54" s="14" t="s">
        <v>24</v>
      </c>
      <c r="V54" s="14">
        <v>9</v>
      </c>
      <c r="W54" s="14" t="s">
        <v>24</v>
      </c>
      <c r="X54" s="14" t="s">
        <v>24</v>
      </c>
      <c r="Y54" s="14">
        <v>1</v>
      </c>
      <c r="Z54" s="14" t="s">
        <v>24</v>
      </c>
      <c r="AA54" s="14">
        <v>12</v>
      </c>
    </row>
    <row r="55" spans="1:28" s="4" customFormat="1" ht="13.5" customHeight="1" x14ac:dyDescent="0.2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24</v>
      </c>
      <c r="P55" s="14">
        <v>2</v>
      </c>
      <c r="Q55" s="14" t="s">
        <v>24</v>
      </c>
      <c r="R55" s="14">
        <v>16</v>
      </c>
      <c r="S55" s="14">
        <v>1</v>
      </c>
      <c r="T55" s="14" t="s">
        <v>24</v>
      </c>
      <c r="U55" s="14" t="s">
        <v>24</v>
      </c>
      <c r="V55" s="14">
        <v>139</v>
      </c>
      <c r="W55" s="14" t="s">
        <v>24</v>
      </c>
      <c r="X55" s="14" t="s">
        <v>24</v>
      </c>
      <c r="Y55" s="14">
        <v>9</v>
      </c>
      <c r="Z55" s="14" t="s">
        <v>24</v>
      </c>
      <c r="AA55" s="14">
        <v>26</v>
      </c>
    </row>
    <row r="56" spans="1:28" s="4" customFormat="1" ht="13.5" customHeight="1" x14ac:dyDescent="0.2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24</v>
      </c>
      <c r="P56" s="14" t="s">
        <v>24</v>
      </c>
      <c r="Q56" s="14" t="s">
        <v>24</v>
      </c>
      <c r="R56" s="14">
        <v>19</v>
      </c>
      <c r="S56" s="14">
        <v>3</v>
      </c>
      <c r="T56" s="14" t="s">
        <v>24</v>
      </c>
      <c r="U56" s="14" t="s">
        <v>24</v>
      </c>
      <c r="V56" s="14">
        <v>30</v>
      </c>
      <c r="W56" s="14" t="s">
        <v>24</v>
      </c>
      <c r="X56" s="14" t="s">
        <v>24</v>
      </c>
      <c r="Y56" s="14" t="s">
        <v>24</v>
      </c>
      <c r="Z56" s="14">
        <v>1</v>
      </c>
      <c r="AA56" s="14">
        <v>20</v>
      </c>
    </row>
    <row r="57" spans="1:28" s="4" customFormat="1" ht="13.5" customHeight="1" x14ac:dyDescent="0.2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24</v>
      </c>
      <c r="P57" s="14">
        <v>3</v>
      </c>
      <c r="Q57" s="14">
        <v>4</v>
      </c>
      <c r="R57" s="14">
        <v>10</v>
      </c>
      <c r="S57" s="14" t="s">
        <v>24</v>
      </c>
      <c r="T57" s="14" t="s">
        <v>24</v>
      </c>
      <c r="U57" s="14" t="s">
        <v>24</v>
      </c>
      <c r="V57" s="14">
        <v>15</v>
      </c>
      <c r="W57" s="14" t="s">
        <v>24</v>
      </c>
      <c r="X57" s="14">
        <v>1</v>
      </c>
      <c r="Y57" s="14">
        <v>3</v>
      </c>
      <c r="Z57" s="14" t="s">
        <v>24</v>
      </c>
      <c r="AA57" s="14">
        <v>15</v>
      </c>
    </row>
    <row r="58" spans="1:28" s="4" customFormat="1" ht="13.5" customHeight="1" x14ac:dyDescent="0.2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24</v>
      </c>
      <c r="K58" s="14">
        <v>6</v>
      </c>
      <c r="L58" s="14">
        <v>27</v>
      </c>
      <c r="M58" s="14">
        <v>7</v>
      </c>
      <c r="N58" s="14"/>
      <c r="O58" s="14" t="s">
        <v>24</v>
      </c>
      <c r="P58" s="14">
        <v>2</v>
      </c>
      <c r="Q58" s="14" t="s">
        <v>24</v>
      </c>
      <c r="R58" s="14">
        <v>5</v>
      </c>
      <c r="S58" s="14">
        <v>4</v>
      </c>
      <c r="T58" s="14" t="s">
        <v>24</v>
      </c>
      <c r="U58" s="14" t="s">
        <v>24</v>
      </c>
      <c r="V58" s="14">
        <v>17</v>
      </c>
      <c r="W58" s="14" t="s">
        <v>24</v>
      </c>
      <c r="X58" s="14">
        <v>2</v>
      </c>
      <c r="Y58" s="14">
        <v>6</v>
      </c>
      <c r="Z58" s="14" t="s">
        <v>24</v>
      </c>
      <c r="AA58" s="14">
        <v>4</v>
      </c>
    </row>
    <row r="59" spans="1:28" s="4" customFormat="1" ht="13.5" customHeight="1" x14ac:dyDescent="0.2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24</v>
      </c>
      <c r="P59" s="14">
        <v>1</v>
      </c>
      <c r="Q59" s="14">
        <v>1</v>
      </c>
      <c r="R59" s="14">
        <v>7</v>
      </c>
      <c r="S59" s="14" t="s">
        <v>24</v>
      </c>
      <c r="T59" s="14" t="s">
        <v>24</v>
      </c>
      <c r="U59" s="14" t="s">
        <v>24</v>
      </c>
      <c r="V59" s="14">
        <v>20</v>
      </c>
      <c r="W59" s="14" t="s">
        <v>24</v>
      </c>
      <c r="X59" s="14" t="s">
        <v>24</v>
      </c>
      <c r="Y59" s="14">
        <v>7</v>
      </c>
      <c r="Z59" s="14" t="s">
        <v>24</v>
      </c>
      <c r="AA59" s="14">
        <v>23</v>
      </c>
    </row>
    <row r="60" spans="1:28" s="4" customFormat="1" ht="13.5" customHeight="1" x14ac:dyDescent="0.2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24</v>
      </c>
      <c r="P60" s="14" t="s">
        <v>24</v>
      </c>
      <c r="Q60" s="14" t="s">
        <v>24</v>
      </c>
      <c r="R60" s="14">
        <v>8</v>
      </c>
      <c r="S60" s="14">
        <v>3</v>
      </c>
      <c r="T60" s="14" t="s">
        <v>24</v>
      </c>
      <c r="U60" s="14" t="s">
        <v>24</v>
      </c>
      <c r="V60" s="14">
        <v>23</v>
      </c>
      <c r="W60" s="14" t="s">
        <v>24</v>
      </c>
      <c r="X60" s="14">
        <v>2</v>
      </c>
      <c r="Y60" s="14">
        <v>1</v>
      </c>
      <c r="Z60" s="14" t="s">
        <v>24</v>
      </c>
      <c r="AA60" s="14">
        <v>6</v>
      </c>
    </row>
    <row r="61" spans="1:28" s="4" customFormat="1" ht="6.75" customHeight="1" x14ac:dyDescent="0.2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25">
      <c r="A63" s="231" t="s">
        <v>17</v>
      </c>
      <c r="B63" s="229" t="s">
        <v>16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30"/>
      <c r="N63" s="12"/>
      <c r="O63" s="231" t="s">
        <v>22</v>
      </c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30"/>
    </row>
    <row r="64" spans="1:28" s="3" customFormat="1" ht="21" customHeight="1" x14ac:dyDescent="0.25">
      <c r="A64" s="232"/>
      <c r="B64" s="17" t="s">
        <v>36</v>
      </c>
      <c r="C64" s="17" t="s">
        <v>66</v>
      </c>
      <c r="D64" s="17" t="s">
        <v>5</v>
      </c>
      <c r="E64" s="17" t="s">
        <v>68</v>
      </c>
      <c r="F64" s="17" t="s">
        <v>70</v>
      </c>
      <c r="G64" s="17" t="s">
        <v>51</v>
      </c>
      <c r="H64" s="17" t="s">
        <v>71</v>
      </c>
      <c r="I64" s="17" t="s">
        <v>72</v>
      </c>
      <c r="J64" s="17" t="s">
        <v>74</v>
      </c>
      <c r="K64" s="17" t="s">
        <v>20</v>
      </c>
      <c r="L64" s="17" t="s">
        <v>13</v>
      </c>
      <c r="M64" s="21" t="s">
        <v>75</v>
      </c>
      <c r="N64" s="9"/>
      <c r="O64" s="8" t="s">
        <v>76</v>
      </c>
      <c r="P64" s="18" t="s">
        <v>4</v>
      </c>
      <c r="Q64" s="17" t="s">
        <v>10</v>
      </c>
      <c r="R64" s="17" t="s">
        <v>45</v>
      </c>
      <c r="S64" s="17" t="s">
        <v>73</v>
      </c>
      <c r="T64" s="17" t="s">
        <v>1</v>
      </c>
      <c r="U64" s="17" t="s">
        <v>3</v>
      </c>
      <c r="V64" s="17" t="s">
        <v>77</v>
      </c>
      <c r="W64" s="17" t="s">
        <v>29</v>
      </c>
      <c r="X64" s="17" t="s">
        <v>79</v>
      </c>
      <c r="Y64" s="17" t="s">
        <v>81</v>
      </c>
      <c r="Z64" s="17" t="s">
        <v>12</v>
      </c>
      <c r="AA64" s="25" t="s">
        <v>85</v>
      </c>
    </row>
    <row r="65" spans="1:27" s="3" customFormat="1" ht="7.5" customHeight="1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9"/>
      <c r="Q65" s="9"/>
      <c r="R65" s="9"/>
      <c r="S65" s="9"/>
      <c r="T65" s="9"/>
      <c r="U65" s="9"/>
      <c r="V65" s="9"/>
      <c r="W65" s="9"/>
      <c r="X65" s="9"/>
      <c r="Y65" s="9"/>
      <c r="Z65" s="9"/>
      <c r="AA65" s="26"/>
    </row>
    <row r="66" spans="1:27" s="4" customFormat="1" ht="13.5" customHeight="1" x14ac:dyDescent="0.25">
      <c r="A66" s="10" t="s">
        <v>63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24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2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24</v>
      </c>
      <c r="R67" s="14">
        <v>4</v>
      </c>
      <c r="S67" s="14">
        <v>8</v>
      </c>
      <c r="T67" s="14" t="s">
        <v>24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2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24</v>
      </c>
      <c r="R68" s="14">
        <v>7</v>
      </c>
      <c r="S68" s="14">
        <v>7</v>
      </c>
      <c r="T68" s="14" t="s">
        <v>24</v>
      </c>
      <c r="U68" s="14" t="s">
        <v>24</v>
      </c>
      <c r="V68" s="14" t="s">
        <v>24</v>
      </c>
      <c r="W68" s="14" t="s">
        <v>24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2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24</v>
      </c>
      <c r="U69" s="14" t="s">
        <v>24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2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24</v>
      </c>
      <c r="R70" s="14">
        <v>8</v>
      </c>
      <c r="S70" s="14">
        <v>5</v>
      </c>
      <c r="T70" s="14">
        <v>1</v>
      </c>
      <c r="U70" s="14" t="s">
        <v>24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2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24</v>
      </c>
      <c r="R71" s="14">
        <v>8</v>
      </c>
      <c r="S71" s="14">
        <v>5</v>
      </c>
      <c r="T71" s="14">
        <v>1</v>
      </c>
      <c r="U71" s="14" t="s">
        <v>24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24</v>
      </c>
    </row>
    <row r="72" spans="1:27" s="4" customFormat="1" ht="13.5" customHeight="1" x14ac:dyDescent="0.2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24</v>
      </c>
      <c r="R72" s="14">
        <v>1</v>
      </c>
      <c r="S72" s="14" t="s">
        <v>24</v>
      </c>
      <c r="T72" s="14" t="s">
        <v>24</v>
      </c>
      <c r="U72" s="14" t="s">
        <v>24</v>
      </c>
      <c r="V72" s="14">
        <v>1</v>
      </c>
      <c r="W72" s="14">
        <v>1</v>
      </c>
      <c r="X72" s="14">
        <v>1</v>
      </c>
      <c r="Y72" s="14">
        <v>14</v>
      </c>
      <c r="Z72" s="14" t="s">
        <v>24</v>
      </c>
      <c r="AA72" s="14" t="s">
        <v>24</v>
      </c>
    </row>
    <row r="73" spans="1:27" s="4" customFormat="1" ht="13.5" customHeight="1" x14ac:dyDescent="0.2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24</v>
      </c>
      <c r="R73" s="14">
        <v>14</v>
      </c>
      <c r="S73" s="14">
        <v>10</v>
      </c>
      <c r="T73" s="14">
        <v>3</v>
      </c>
      <c r="U73" s="14" t="s">
        <v>24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24</v>
      </c>
    </row>
    <row r="74" spans="1:27" s="4" customFormat="1" ht="13.5" customHeight="1" x14ac:dyDescent="0.2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24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2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24</v>
      </c>
      <c r="S75" s="14">
        <v>7</v>
      </c>
      <c r="T75" s="14">
        <v>2</v>
      </c>
      <c r="U75" s="14" t="s">
        <v>24</v>
      </c>
      <c r="V75" s="14" t="s">
        <v>24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2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24</v>
      </c>
      <c r="V76" s="14">
        <v>2</v>
      </c>
      <c r="W76" s="14">
        <v>2</v>
      </c>
      <c r="X76" s="14" t="s">
        <v>24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2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24</v>
      </c>
      <c r="R77" s="14">
        <v>2</v>
      </c>
      <c r="S77" s="14">
        <v>5</v>
      </c>
      <c r="T77" s="14">
        <v>3</v>
      </c>
      <c r="U77" s="14" t="s">
        <v>24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2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24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2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25">
      <c r="A80" s="7"/>
      <c r="N80" s="22"/>
    </row>
    <row r="81" spans="1:14" ht="13.5" customHeight="1" x14ac:dyDescent="0.25">
      <c r="A81" s="1" t="s">
        <v>171</v>
      </c>
      <c r="N81" s="22"/>
    </row>
    <row r="82" spans="1:14" ht="13.5" customHeight="1" x14ac:dyDescent="0.25">
      <c r="N82" s="22"/>
    </row>
    <row r="83" spans="1:14" ht="13.5" customHeight="1" x14ac:dyDescent="0.25"/>
    <row r="84" spans="1:14" ht="13.5" customHeight="1" x14ac:dyDescent="0.25"/>
    <row r="85" spans="1:14" ht="13.5" customHeight="1" x14ac:dyDescent="0.2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view="pageBreakPreview" zoomScale="115" zoomScaleSheetLayoutView="115" workbookViewId="0">
      <selection activeCell="A45" sqref="A45"/>
    </sheetView>
  </sheetViews>
  <sheetFormatPr defaultColWidth="9" defaultRowHeight="12.75" x14ac:dyDescent="0.25"/>
  <cols>
    <col min="1" max="1" width="10.59765625" style="2" customWidth="1"/>
    <col min="2" max="2" width="7.46484375" style="2" customWidth="1"/>
    <col min="3" max="3" width="7.86328125" style="2" bestFit="1" customWidth="1"/>
    <col min="4" max="4" width="7" style="2" bestFit="1" customWidth="1"/>
    <col min="5" max="5" width="7.86328125" style="2" bestFit="1" customWidth="1"/>
    <col min="6" max="7" width="7" style="2" bestFit="1" customWidth="1"/>
    <col min="8" max="9" width="6.73046875" style="2" bestFit="1" customWidth="1"/>
    <col min="10" max="12" width="7" style="2" bestFit="1" customWidth="1"/>
    <col min="13" max="13" width="6.73046875" style="2" bestFit="1" customWidth="1"/>
    <col min="14" max="14" width="9" style="2" customWidth="1"/>
    <col min="15" max="16384" width="9" style="2"/>
  </cols>
  <sheetData>
    <row r="1" spans="1:14" ht="14.25" x14ac:dyDescent="0.25">
      <c r="L1" s="23"/>
      <c r="M1" s="66" t="s">
        <v>39</v>
      </c>
    </row>
    <row r="2" spans="1:14" ht="15.4" x14ac:dyDescent="0.25">
      <c r="A2" s="31" t="s">
        <v>42</v>
      </c>
    </row>
    <row r="3" spans="1:14" ht="9" customHeight="1" x14ac:dyDescent="0.25"/>
    <row r="4" spans="1:14" ht="14.25" x14ac:dyDescent="0.25">
      <c r="A4" s="32" t="s">
        <v>176</v>
      </c>
      <c r="C4" s="44"/>
      <c r="D4" s="44"/>
      <c r="E4" s="44"/>
      <c r="F4" s="44"/>
      <c r="G4" s="44"/>
      <c r="H4" s="44"/>
      <c r="I4" s="63"/>
      <c r="J4" s="63"/>
      <c r="K4" s="63"/>
      <c r="L4" s="63"/>
      <c r="M4" s="14" t="s">
        <v>167</v>
      </c>
    </row>
    <row r="5" spans="1:14" ht="7.5" customHeight="1" x14ac:dyDescent="0.25">
      <c r="B5" s="44"/>
      <c r="C5" s="44"/>
      <c r="D5" s="44"/>
      <c r="E5" s="44"/>
      <c r="F5" s="44"/>
      <c r="G5" s="44"/>
      <c r="H5" s="44"/>
      <c r="I5" s="64"/>
      <c r="J5" s="64"/>
      <c r="K5" s="64"/>
      <c r="L5" s="64"/>
      <c r="M5" s="64"/>
    </row>
    <row r="6" spans="1:14" s="28" customFormat="1" x14ac:dyDescent="0.25">
      <c r="A6" s="33" t="s">
        <v>86</v>
      </c>
      <c r="B6" s="45" t="s">
        <v>258</v>
      </c>
      <c r="C6" s="16">
        <v>45</v>
      </c>
      <c r="D6" s="16">
        <v>50</v>
      </c>
      <c r="E6" s="16">
        <v>55</v>
      </c>
      <c r="F6" s="16">
        <v>60</v>
      </c>
      <c r="G6" s="59" t="s">
        <v>84</v>
      </c>
      <c r="H6" s="16">
        <v>7</v>
      </c>
      <c r="I6" s="16">
        <v>12</v>
      </c>
      <c r="J6" s="20">
        <v>17</v>
      </c>
      <c r="K6" s="20">
        <v>22</v>
      </c>
      <c r="L6" s="20">
        <v>27</v>
      </c>
      <c r="M6" s="20" t="s">
        <v>259</v>
      </c>
    </row>
    <row r="7" spans="1:14" s="28" customFormat="1" ht="6" customHeight="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4.25" customHeight="1" x14ac:dyDescent="0.25">
      <c r="A8" s="35" t="s">
        <v>88</v>
      </c>
      <c r="B8" s="46">
        <v>6358</v>
      </c>
      <c r="C8" s="46">
        <v>6835</v>
      </c>
      <c r="D8" s="46">
        <v>7098</v>
      </c>
      <c r="E8" s="46">
        <v>7371</v>
      </c>
      <c r="F8" s="46">
        <v>7440</v>
      </c>
      <c r="G8" s="46">
        <v>7499</v>
      </c>
      <c r="H8" s="46">
        <v>7620</v>
      </c>
      <c r="I8" s="46">
        <v>7708</v>
      </c>
      <c r="J8" s="46">
        <v>7807</v>
      </c>
      <c r="K8" s="46">
        <v>7785</v>
      </c>
      <c r="L8" s="46">
        <v>7487</v>
      </c>
      <c r="M8" s="46">
        <v>7142</v>
      </c>
      <c r="N8" s="44"/>
    </row>
    <row r="9" spans="1:14" ht="14.25" customHeight="1" x14ac:dyDescent="0.25">
      <c r="A9" s="35" t="s">
        <v>91</v>
      </c>
      <c r="B9" s="46">
        <f t="shared" ref="B9:L9" si="0">B10+B11</f>
        <v>31040</v>
      </c>
      <c r="C9" s="46">
        <f t="shared" si="0"/>
        <v>30308</v>
      </c>
      <c r="D9" s="46">
        <f t="shared" si="0"/>
        <v>29439</v>
      </c>
      <c r="E9" s="46">
        <f t="shared" si="0"/>
        <v>29356</v>
      </c>
      <c r="F9" s="46">
        <f t="shared" si="0"/>
        <v>28404</v>
      </c>
      <c r="G9" s="46">
        <f t="shared" si="0"/>
        <v>27242</v>
      </c>
      <c r="H9" s="46">
        <f t="shared" si="0"/>
        <v>26129</v>
      </c>
      <c r="I9" s="46">
        <f t="shared" si="0"/>
        <v>25676</v>
      </c>
      <c r="J9" s="46">
        <f t="shared" si="0"/>
        <v>24709</v>
      </c>
      <c r="K9" s="46">
        <f t="shared" si="0"/>
        <v>23300</v>
      </c>
      <c r="L9" s="46">
        <f t="shared" si="0"/>
        <v>19758</v>
      </c>
      <c r="M9" s="46">
        <v>18262</v>
      </c>
      <c r="N9" s="44"/>
    </row>
    <row r="10" spans="1:14" ht="14.25" customHeight="1" x14ac:dyDescent="0.25">
      <c r="A10" s="34" t="s">
        <v>2</v>
      </c>
      <c r="B10" s="46">
        <v>14369</v>
      </c>
      <c r="C10" s="46">
        <v>14079</v>
      </c>
      <c r="D10" s="46">
        <v>13814</v>
      </c>
      <c r="E10" s="46">
        <v>13787</v>
      </c>
      <c r="F10" s="46">
        <v>13202</v>
      </c>
      <c r="G10" s="46">
        <v>12663</v>
      </c>
      <c r="H10" s="46">
        <v>12032</v>
      </c>
      <c r="I10" s="46">
        <v>12074</v>
      </c>
      <c r="J10" s="46">
        <v>11543</v>
      </c>
      <c r="K10" s="46">
        <v>10844</v>
      </c>
      <c r="L10" s="46">
        <v>9736</v>
      </c>
      <c r="M10" s="46">
        <v>8831</v>
      </c>
      <c r="N10" s="44"/>
    </row>
    <row r="11" spans="1:14" ht="14.25" customHeight="1" x14ac:dyDescent="0.25">
      <c r="A11" s="34" t="s">
        <v>7</v>
      </c>
      <c r="B11" s="46">
        <v>16671</v>
      </c>
      <c r="C11" s="46">
        <v>16229</v>
      </c>
      <c r="D11" s="46">
        <v>15625</v>
      </c>
      <c r="E11" s="46">
        <v>15569</v>
      </c>
      <c r="F11" s="46">
        <v>15202</v>
      </c>
      <c r="G11" s="46">
        <v>14579</v>
      </c>
      <c r="H11" s="46">
        <v>14097</v>
      </c>
      <c r="I11" s="46">
        <v>13602</v>
      </c>
      <c r="J11" s="46">
        <v>13166</v>
      </c>
      <c r="K11" s="46">
        <v>12456</v>
      </c>
      <c r="L11" s="46">
        <v>10022</v>
      </c>
      <c r="M11" s="46">
        <v>9431</v>
      </c>
      <c r="N11" s="44"/>
    </row>
    <row r="12" spans="1:14" s="29" customFormat="1" x14ac:dyDescent="0.25">
      <c r="A12" s="36" t="s">
        <v>92</v>
      </c>
      <c r="B12" s="244">
        <f t="shared" ref="B12:I12" si="1">B9/B8</f>
        <v>4.8820383768480653</v>
      </c>
      <c r="C12" s="239">
        <f t="shared" si="1"/>
        <v>4.4342355523043162</v>
      </c>
      <c r="D12" s="239">
        <f t="shared" si="1"/>
        <v>4.1475063398140319</v>
      </c>
      <c r="E12" s="239">
        <f t="shared" si="1"/>
        <v>3.9826346493013158</v>
      </c>
      <c r="F12" s="239">
        <f t="shared" si="1"/>
        <v>3.8177419354838711</v>
      </c>
      <c r="G12" s="239">
        <f t="shared" si="1"/>
        <v>3.6327510334711293</v>
      </c>
      <c r="H12" s="239">
        <f t="shared" si="1"/>
        <v>3.4290026246719161</v>
      </c>
      <c r="I12" s="239">
        <f t="shared" si="1"/>
        <v>3.3310845874416191</v>
      </c>
      <c r="J12" s="239">
        <f>(J9/J8)-0.03</f>
        <v>3.1349801460228002</v>
      </c>
      <c r="K12" s="239">
        <f>(K9/K8)</f>
        <v>2.9929351316634554</v>
      </c>
      <c r="L12" s="239">
        <f>(L9/L8)</f>
        <v>2.6389742219847738</v>
      </c>
      <c r="M12" s="239">
        <f>(M9/M8)</f>
        <v>2.5569868384206105</v>
      </c>
      <c r="N12" s="240"/>
    </row>
    <row r="13" spans="1:14" x14ac:dyDescent="0.25">
      <c r="A13" s="34" t="s">
        <v>93</v>
      </c>
      <c r="B13" s="244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40"/>
    </row>
    <row r="14" spans="1:14" s="30" customFormat="1" x14ac:dyDescent="0.25">
      <c r="A14" s="37" t="s">
        <v>95</v>
      </c>
      <c r="B14" s="241">
        <v>134.19999999999999</v>
      </c>
      <c r="C14" s="242">
        <v>130.9</v>
      </c>
      <c r="D14" s="242">
        <v>127.1</v>
      </c>
      <c r="E14" s="242">
        <v>126.7</v>
      </c>
      <c r="F14" s="242">
        <v>122.6</v>
      </c>
      <c r="G14" s="242">
        <v>117.3</v>
      </c>
      <c r="H14" s="242">
        <v>112.5</v>
      </c>
      <c r="I14" s="242">
        <v>110.6</v>
      </c>
      <c r="J14" s="242">
        <v>106.4</v>
      </c>
      <c r="K14" s="242">
        <v>100.3</v>
      </c>
      <c r="L14" s="242">
        <v>85.2</v>
      </c>
      <c r="M14" s="242">
        <v>78.7</v>
      </c>
      <c r="N14" s="243"/>
    </row>
    <row r="15" spans="1:14" x14ac:dyDescent="0.25">
      <c r="A15" s="38" t="s">
        <v>60</v>
      </c>
      <c r="B15" s="241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3"/>
    </row>
    <row r="16" spans="1:14" ht="6.75" customHeight="1" x14ac:dyDescent="0.25">
      <c r="A16" s="3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4"/>
    </row>
    <row r="17" spans="1:26" x14ac:dyDescent="0.25">
      <c r="N17" s="44"/>
    </row>
    <row r="18" spans="1:26" ht="14.25" x14ac:dyDescent="0.25">
      <c r="A18" s="6" t="s">
        <v>108</v>
      </c>
      <c r="I18" s="63"/>
      <c r="J18" s="63"/>
      <c r="K18" s="63"/>
      <c r="L18" s="63"/>
      <c r="M18" s="14" t="s">
        <v>167</v>
      </c>
      <c r="N18" s="44"/>
    </row>
    <row r="19" spans="1:26" ht="7.5" customHeight="1" x14ac:dyDescent="0.25">
      <c r="A19" s="40"/>
      <c r="B19" s="40"/>
      <c r="I19" s="64"/>
      <c r="J19" s="64"/>
      <c r="K19" s="64"/>
      <c r="L19" s="64"/>
      <c r="M19" s="64"/>
      <c r="N19" s="44"/>
    </row>
    <row r="20" spans="1:26" x14ac:dyDescent="0.25">
      <c r="A20" s="235" t="s">
        <v>96</v>
      </c>
      <c r="B20" s="236"/>
      <c r="C20" s="230" t="s">
        <v>98</v>
      </c>
      <c r="D20" s="245"/>
      <c r="E20" s="231"/>
      <c r="F20" s="230" t="s">
        <v>2</v>
      </c>
      <c r="G20" s="245"/>
      <c r="H20" s="245"/>
      <c r="I20" s="231"/>
      <c r="J20" s="230" t="s">
        <v>7</v>
      </c>
      <c r="K20" s="245"/>
      <c r="L20" s="245"/>
      <c r="M20" s="245"/>
      <c r="N20" s="44"/>
    </row>
    <row r="21" spans="1:26" s="28" customFormat="1" x14ac:dyDescent="0.25">
      <c r="A21" s="237"/>
      <c r="B21" s="238"/>
      <c r="C21" s="51" t="s">
        <v>0</v>
      </c>
      <c r="D21" s="56" t="s">
        <v>2</v>
      </c>
      <c r="E21" s="56" t="s">
        <v>7</v>
      </c>
      <c r="F21" s="56" t="s">
        <v>99</v>
      </c>
      <c r="G21" s="17" t="s">
        <v>9</v>
      </c>
      <c r="H21" s="56" t="s">
        <v>101</v>
      </c>
      <c r="I21" s="56" t="s">
        <v>102</v>
      </c>
      <c r="J21" s="56" t="s">
        <v>99</v>
      </c>
      <c r="K21" s="17" t="s">
        <v>9</v>
      </c>
      <c r="L21" s="56" t="s">
        <v>101</v>
      </c>
      <c r="M21" s="67" t="s">
        <v>102</v>
      </c>
    </row>
    <row r="22" spans="1:26" ht="6" customHeight="1" x14ac:dyDescent="0.25">
      <c r="A22" s="7"/>
      <c r="B22" s="3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4"/>
    </row>
    <row r="23" spans="1:26" x14ac:dyDescent="0.25">
      <c r="A23" s="249" t="s">
        <v>113</v>
      </c>
      <c r="B23" s="250"/>
      <c r="C23" s="46">
        <f>D23+E23</f>
        <v>17702</v>
      </c>
      <c r="D23" s="52">
        <v>8648</v>
      </c>
      <c r="E23" s="52">
        <v>9054</v>
      </c>
      <c r="F23" s="52">
        <v>2495</v>
      </c>
      <c r="G23" s="52">
        <v>5161</v>
      </c>
      <c r="H23" s="62">
        <v>532</v>
      </c>
      <c r="I23" s="62">
        <v>410</v>
      </c>
      <c r="J23" s="52">
        <v>1369</v>
      </c>
      <c r="K23" s="52">
        <v>5005</v>
      </c>
      <c r="L23" s="60">
        <v>2152</v>
      </c>
      <c r="M23" s="62">
        <v>508</v>
      </c>
      <c r="N23" s="44"/>
    </row>
    <row r="24" spans="1:26" x14ac:dyDescent="0.25">
      <c r="A24" s="249" t="s">
        <v>259</v>
      </c>
      <c r="B24" s="250"/>
      <c r="C24" s="52">
        <f>SUM(C26:C42)</f>
        <v>16579</v>
      </c>
      <c r="D24" s="52">
        <f>SUM(D26:D42)</f>
        <v>7952</v>
      </c>
      <c r="E24" s="52">
        <f>(SUM(E26:E42))</f>
        <v>8627</v>
      </c>
      <c r="F24" s="52">
        <f t="shared" ref="F24:M24" si="2">SUM(F26:F42)</f>
        <v>2356</v>
      </c>
      <c r="G24" s="52">
        <f t="shared" si="2"/>
        <v>4690</v>
      </c>
      <c r="H24" s="62">
        <f t="shared" si="2"/>
        <v>498</v>
      </c>
      <c r="I24" s="62">
        <f t="shared" si="2"/>
        <v>391</v>
      </c>
      <c r="J24" s="52">
        <f>SUM(J26:J42)</f>
        <v>1383</v>
      </c>
      <c r="K24" s="52">
        <f t="shared" si="2"/>
        <v>4609</v>
      </c>
      <c r="L24" s="62">
        <f t="shared" si="2"/>
        <v>2044</v>
      </c>
      <c r="M24" s="62">
        <f t="shared" si="2"/>
        <v>569</v>
      </c>
      <c r="N24" s="44"/>
      <c r="P24" s="68"/>
      <c r="Q24" s="68"/>
      <c r="R24" s="68"/>
      <c r="S24" s="68"/>
      <c r="T24" s="68"/>
      <c r="U24" s="68"/>
    </row>
    <row r="25" spans="1:26" ht="6.75" customHeight="1" x14ac:dyDescent="0.25">
      <c r="A25" s="7"/>
      <c r="B25" s="3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4"/>
    </row>
    <row r="26" spans="1:26" x14ac:dyDescent="0.25">
      <c r="A26" s="247" t="s">
        <v>104</v>
      </c>
      <c r="B26" s="248"/>
      <c r="C26" s="52">
        <f>D26+E26</f>
        <v>633</v>
      </c>
      <c r="D26" s="52">
        <v>311</v>
      </c>
      <c r="E26" s="52">
        <v>322</v>
      </c>
      <c r="F26" s="52">
        <v>311</v>
      </c>
      <c r="G26" s="60" t="s">
        <v>24</v>
      </c>
      <c r="H26" s="60" t="s">
        <v>24</v>
      </c>
      <c r="I26" s="60" t="s">
        <v>24</v>
      </c>
      <c r="J26" s="61">
        <v>322</v>
      </c>
      <c r="K26" s="60" t="s">
        <v>24</v>
      </c>
      <c r="L26" s="60" t="s">
        <v>24</v>
      </c>
      <c r="M26" s="60" t="s">
        <v>24</v>
      </c>
      <c r="N26" s="44"/>
      <c r="P26" s="68"/>
      <c r="Q26" s="68"/>
      <c r="R26" s="68"/>
      <c r="S26" s="68"/>
      <c r="T26" s="69"/>
      <c r="U26" s="69"/>
      <c r="Y26" s="70"/>
      <c r="Z26" s="70"/>
    </row>
    <row r="27" spans="1:26" x14ac:dyDescent="0.25">
      <c r="A27" s="247" t="s">
        <v>106</v>
      </c>
      <c r="B27" s="248"/>
      <c r="C27" s="52">
        <f>D27+E27</f>
        <v>445</v>
      </c>
      <c r="D27" s="52">
        <v>236</v>
      </c>
      <c r="E27" s="52">
        <v>209</v>
      </c>
      <c r="F27" s="52">
        <v>217</v>
      </c>
      <c r="G27" s="61">
        <v>14</v>
      </c>
      <c r="H27" s="60" t="s">
        <v>24</v>
      </c>
      <c r="I27" s="62">
        <v>5</v>
      </c>
      <c r="J27" s="61">
        <v>171</v>
      </c>
      <c r="K27" s="61">
        <v>30</v>
      </c>
      <c r="L27" s="60" t="s">
        <v>24</v>
      </c>
      <c r="M27" s="62">
        <v>5</v>
      </c>
      <c r="N27" s="44"/>
      <c r="P27" s="68"/>
      <c r="Q27" s="68"/>
      <c r="R27" s="68"/>
      <c r="S27" s="68"/>
      <c r="T27" s="68"/>
      <c r="U27" s="69"/>
      <c r="Y27" s="70"/>
    </row>
    <row r="28" spans="1:26" x14ac:dyDescent="0.25">
      <c r="A28" s="247" t="s">
        <v>107</v>
      </c>
      <c r="B28" s="248"/>
      <c r="C28" s="52">
        <f>D28+E28</f>
        <v>635</v>
      </c>
      <c r="D28" s="52">
        <v>348</v>
      </c>
      <c r="E28" s="52">
        <v>287</v>
      </c>
      <c r="F28" s="52">
        <v>254</v>
      </c>
      <c r="G28" s="61">
        <v>89</v>
      </c>
      <c r="H28" s="60" t="s">
        <v>24</v>
      </c>
      <c r="I28" s="62">
        <v>4</v>
      </c>
      <c r="J28" s="61">
        <v>173</v>
      </c>
      <c r="K28" s="61">
        <v>103</v>
      </c>
      <c r="L28" s="62">
        <v>1</v>
      </c>
      <c r="M28" s="62">
        <v>10</v>
      </c>
      <c r="N28" s="44"/>
      <c r="P28" s="68"/>
      <c r="Q28" s="68"/>
      <c r="R28" s="68"/>
      <c r="S28" s="68"/>
      <c r="T28" s="68"/>
      <c r="U28" s="69"/>
      <c r="Y28" s="70"/>
    </row>
    <row r="29" spans="1:26" x14ac:dyDescent="0.25">
      <c r="A29" s="247" t="s">
        <v>109</v>
      </c>
      <c r="B29" s="248"/>
      <c r="C29" s="52">
        <f>D29+E29</f>
        <v>672</v>
      </c>
      <c r="D29" s="52">
        <v>376</v>
      </c>
      <c r="E29" s="52">
        <v>296</v>
      </c>
      <c r="F29" s="52">
        <v>230</v>
      </c>
      <c r="G29" s="61">
        <v>139</v>
      </c>
      <c r="H29" s="62">
        <v>1</v>
      </c>
      <c r="I29" s="62">
        <v>5</v>
      </c>
      <c r="J29" s="61">
        <v>109</v>
      </c>
      <c r="K29" s="61">
        <v>172</v>
      </c>
      <c r="L29" s="62">
        <v>1</v>
      </c>
      <c r="M29" s="62">
        <v>13</v>
      </c>
      <c r="N29" s="44"/>
      <c r="P29" s="68"/>
      <c r="Q29" s="68"/>
      <c r="R29" s="68"/>
      <c r="S29" s="68"/>
      <c r="T29" s="68"/>
      <c r="U29" s="68"/>
    </row>
    <row r="30" spans="1:26" x14ac:dyDescent="0.25">
      <c r="A30" s="247" t="s">
        <v>110</v>
      </c>
      <c r="B30" s="248"/>
      <c r="C30" s="52">
        <f>D30+E30</f>
        <v>811</v>
      </c>
      <c r="D30" s="52">
        <v>411</v>
      </c>
      <c r="E30" s="52">
        <v>400</v>
      </c>
      <c r="F30" s="52">
        <v>193</v>
      </c>
      <c r="G30" s="61">
        <v>204</v>
      </c>
      <c r="H30" s="62">
        <v>1</v>
      </c>
      <c r="I30" s="62">
        <v>11</v>
      </c>
      <c r="J30" s="61">
        <v>86</v>
      </c>
      <c r="K30" s="61">
        <v>274</v>
      </c>
      <c r="L30" s="62">
        <v>3</v>
      </c>
      <c r="M30" s="62">
        <v>37</v>
      </c>
      <c r="N30" s="44"/>
      <c r="P30" s="68"/>
      <c r="Q30" s="68"/>
      <c r="R30" s="68"/>
      <c r="S30" s="68"/>
      <c r="T30" s="68"/>
      <c r="U30" s="68"/>
    </row>
    <row r="31" spans="1:26" ht="9" customHeight="1" x14ac:dyDescent="0.25">
      <c r="A31" s="7"/>
      <c r="B31" s="3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44"/>
      <c r="S31" s="68"/>
      <c r="T31" s="68"/>
      <c r="U31" s="68"/>
    </row>
    <row r="32" spans="1:26" x14ac:dyDescent="0.25">
      <c r="A32" s="247" t="s">
        <v>111</v>
      </c>
      <c r="B32" s="248"/>
      <c r="C32" s="52">
        <f>D32+E32</f>
        <v>1008</v>
      </c>
      <c r="D32" s="52">
        <v>581</v>
      </c>
      <c r="E32" s="52">
        <v>427</v>
      </c>
      <c r="F32" s="52">
        <v>208</v>
      </c>
      <c r="G32" s="52">
        <v>333</v>
      </c>
      <c r="H32" s="62">
        <v>6</v>
      </c>
      <c r="I32" s="62">
        <v>32</v>
      </c>
      <c r="J32" s="61">
        <v>83</v>
      </c>
      <c r="K32" s="61">
        <v>287</v>
      </c>
      <c r="L32" s="62">
        <v>8</v>
      </c>
      <c r="M32" s="62">
        <v>48</v>
      </c>
      <c r="N32" s="44"/>
      <c r="P32" s="68"/>
      <c r="Q32" s="68"/>
      <c r="R32" s="68"/>
      <c r="S32" s="68"/>
      <c r="T32" s="68"/>
      <c r="U32" s="68"/>
    </row>
    <row r="33" spans="1:21" x14ac:dyDescent="0.25">
      <c r="A33" s="247" t="s">
        <v>34</v>
      </c>
      <c r="B33" s="248"/>
      <c r="C33" s="52">
        <f>D33+E33</f>
        <v>1164</v>
      </c>
      <c r="D33" s="52">
        <v>596</v>
      </c>
      <c r="E33" s="52">
        <v>568</v>
      </c>
      <c r="F33" s="52">
        <v>201</v>
      </c>
      <c r="G33" s="52">
        <v>338</v>
      </c>
      <c r="H33" s="62">
        <v>7</v>
      </c>
      <c r="I33" s="62">
        <v>48</v>
      </c>
      <c r="J33" s="61">
        <v>93</v>
      </c>
      <c r="K33" s="61">
        <v>373</v>
      </c>
      <c r="L33" s="62">
        <v>11</v>
      </c>
      <c r="M33" s="62">
        <v>90</v>
      </c>
      <c r="N33" s="44"/>
      <c r="P33" s="68"/>
      <c r="Q33" s="68"/>
      <c r="R33" s="68"/>
      <c r="S33" s="68"/>
      <c r="T33" s="68"/>
      <c r="U33" s="68"/>
    </row>
    <row r="34" spans="1:21" x14ac:dyDescent="0.25">
      <c r="A34" s="247" t="s">
        <v>59</v>
      </c>
      <c r="B34" s="248"/>
      <c r="C34" s="52">
        <f>D34+E34</f>
        <v>1214</v>
      </c>
      <c r="D34" s="52">
        <v>627</v>
      </c>
      <c r="E34" s="52">
        <v>587</v>
      </c>
      <c r="F34" s="52">
        <v>187</v>
      </c>
      <c r="G34" s="52">
        <v>374</v>
      </c>
      <c r="H34" s="62">
        <v>14</v>
      </c>
      <c r="I34" s="62">
        <v>52</v>
      </c>
      <c r="J34" s="61">
        <v>90</v>
      </c>
      <c r="K34" s="61">
        <v>389</v>
      </c>
      <c r="L34" s="62">
        <v>31</v>
      </c>
      <c r="M34" s="62">
        <v>74</v>
      </c>
      <c r="N34" s="44"/>
      <c r="P34" s="68"/>
      <c r="Q34" s="68"/>
      <c r="R34" s="68"/>
      <c r="S34" s="68"/>
      <c r="T34" s="68"/>
      <c r="U34" s="68"/>
    </row>
    <row r="35" spans="1:21" x14ac:dyDescent="0.25">
      <c r="A35" s="247" t="s">
        <v>112</v>
      </c>
      <c r="B35" s="248"/>
      <c r="C35" s="52">
        <f>D35+E35</f>
        <v>1278</v>
      </c>
      <c r="D35" s="52">
        <v>631</v>
      </c>
      <c r="E35" s="52">
        <v>647</v>
      </c>
      <c r="F35" s="52">
        <v>173</v>
      </c>
      <c r="G35" s="52">
        <v>385</v>
      </c>
      <c r="H35" s="62">
        <v>19</v>
      </c>
      <c r="I35" s="62">
        <v>54</v>
      </c>
      <c r="J35" s="61">
        <v>64</v>
      </c>
      <c r="K35" s="61">
        <v>473</v>
      </c>
      <c r="L35" s="62">
        <v>49</v>
      </c>
      <c r="M35" s="62">
        <v>61</v>
      </c>
      <c r="N35" s="44"/>
      <c r="P35" s="68"/>
      <c r="Q35" s="68"/>
      <c r="R35" s="68"/>
      <c r="S35" s="68"/>
      <c r="T35" s="68"/>
      <c r="U35" s="68"/>
    </row>
    <row r="36" spans="1:21" x14ac:dyDescent="0.25">
      <c r="A36" s="247" t="s">
        <v>115</v>
      </c>
      <c r="B36" s="248"/>
      <c r="C36" s="52">
        <f>D36+E36</f>
        <v>1363</v>
      </c>
      <c r="D36" s="52">
        <v>698</v>
      </c>
      <c r="E36" s="52">
        <v>665</v>
      </c>
      <c r="F36" s="52">
        <v>148</v>
      </c>
      <c r="G36" s="52">
        <v>455</v>
      </c>
      <c r="H36" s="62">
        <v>30</v>
      </c>
      <c r="I36" s="62">
        <v>62</v>
      </c>
      <c r="J36" s="61">
        <v>49</v>
      </c>
      <c r="K36" s="61">
        <v>482</v>
      </c>
      <c r="L36" s="62">
        <v>66</v>
      </c>
      <c r="M36" s="62">
        <v>66</v>
      </c>
      <c r="N36" s="44"/>
      <c r="P36" s="68"/>
      <c r="Q36" s="68"/>
      <c r="R36" s="68"/>
      <c r="S36" s="68"/>
      <c r="T36" s="68"/>
      <c r="U36" s="68"/>
    </row>
    <row r="37" spans="1:21" ht="6.75" customHeight="1" x14ac:dyDescent="0.25">
      <c r="A37" s="7"/>
      <c r="B37" s="3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4"/>
      <c r="S37" s="68"/>
      <c r="T37" s="68"/>
      <c r="U37" s="68"/>
    </row>
    <row r="38" spans="1:21" x14ac:dyDescent="0.25">
      <c r="A38" s="247" t="s">
        <v>116</v>
      </c>
      <c r="B38" s="248"/>
      <c r="C38" s="52">
        <f>D38+E38</f>
        <v>1572</v>
      </c>
      <c r="D38" s="52">
        <v>778</v>
      </c>
      <c r="E38" s="52">
        <v>794</v>
      </c>
      <c r="F38" s="52">
        <v>118</v>
      </c>
      <c r="G38" s="52">
        <v>562</v>
      </c>
      <c r="H38" s="62">
        <v>53</v>
      </c>
      <c r="I38" s="62">
        <v>43</v>
      </c>
      <c r="J38" s="61">
        <v>40</v>
      </c>
      <c r="K38" s="61">
        <v>572</v>
      </c>
      <c r="L38" s="62">
        <v>124</v>
      </c>
      <c r="M38" s="62">
        <v>57</v>
      </c>
      <c r="N38" s="44"/>
      <c r="P38" s="68"/>
      <c r="Q38" s="68"/>
      <c r="R38" s="68"/>
      <c r="S38" s="68"/>
      <c r="T38" s="68"/>
      <c r="U38" s="68"/>
    </row>
    <row r="39" spans="1:21" x14ac:dyDescent="0.25">
      <c r="A39" s="247" t="s">
        <v>87</v>
      </c>
      <c r="B39" s="248"/>
      <c r="C39" s="52">
        <f>D39+E39</f>
        <v>1601</v>
      </c>
      <c r="D39" s="52">
        <v>769</v>
      </c>
      <c r="E39" s="52">
        <v>832</v>
      </c>
      <c r="F39" s="52">
        <v>68</v>
      </c>
      <c r="G39" s="52">
        <v>585</v>
      </c>
      <c r="H39" s="62">
        <v>75</v>
      </c>
      <c r="I39" s="62">
        <v>41</v>
      </c>
      <c r="J39" s="61">
        <v>35</v>
      </c>
      <c r="K39" s="61">
        <v>568</v>
      </c>
      <c r="L39" s="62">
        <v>190</v>
      </c>
      <c r="M39" s="62">
        <v>39</v>
      </c>
      <c r="N39" s="44"/>
      <c r="P39" s="68"/>
      <c r="Q39" s="68"/>
      <c r="R39" s="68"/>
      <c r="S39" s="68"/>
      <c r="T39" s="68"/>
      <c r="U39" s="68"/>
    </row>
    <row r="40" spans="1:21" x14ac:dyDescent="0.25">
      <c r="A40" s="247" t="s">
        <v>117</v>
      </c>
      <c r="B40" s="248"/>
      <c r="C40" s="52">
        <f>D40+E40</f>
        <v>1390</v>
      </c>
      <c r="D40" s="52">
        <v>609</v>
      </c>
      <c r="E40" s="52">
        <v>781</v>
      </c>
      <c r="F40" s="52">
        <v>31</v>
      </c>
      <c r="G40" s="52">
        <v>481</v>
      </c>
      <c r="H40" s="62">
        <v>74</v>
      </c>
      <c r="I40" s="62">
        <v>21</v>
      </c>
      <c r="J40" s="61">
        <v>19</v>
      </c>
      <c r="K40" s="61">
        <v>437</v>
      </c>
      <c r="L40" s="62">
        <v>297</v>
      </c>
      <c r="M40" s="62">
        <v>27</v>
      </c>
      <c r="N40" s="44"/>
      <c r="P40" s="68"/>
      <c r="Q40" s="68"/>
      <c r="R40" s="68"/>
      <c r="S40" s="68"/>
      <c r="T40" s="68"/>
      <c r="U40" s="68"/>
    </row>
    <row r="41" spans="1:21" x14ac:dyDescent="0.25">
      <c r="A41" s="247" t="s">
        <v>118</v>
      </c>
      <c r="B41" s="248"/>
      <c r="C41" s="52">
        <f>D41+E41</f>
        <v>1195</v>
      </c>
      <c r="D41" s="52">
        <v>479</v>
      </c>
      <c r="E41" s="52">
        <v>716</v>
      </c>
      <c r="F41" s="52">
        <v>6</v>
      </c>
      <c r="G41" s="52">
        <v>384</v>
      </c>
      <c r="H41" s="62">
        <v>81</v>
      </c>
      <c r="I41" s="62">
        <v>8</v>
      </c>
      <c r="J41" s="61">
        <v>15</v>
      </c>
      <c r="K41" s="61">
        <v>273</v>
      </c>
      <c r="L41" s="62">
        <v>403</v>
      </c>
      <c r="M41" s="62">
        <v>19</v>
      </c>
      <c r="N41" s="44"/>
      <c r="P41" s="68"/>
      <c r="Q41" s="68"/>
      <c r="R41" s="68"/>
      <c r="S41" s="68"/>
      <c r="T41" s="68"/>
      <c r="U41" s="68"/>
    </row>
    <row r="42" spans="1:21" x14ac:dyDescent="0.25">
      <c r="A42" s="247" t="s">
        <v>119</v>
      </c>
      <c r="B42" s="248"/>
      <c r="C42" s="52">
        <f>D42+E42</f>
        <v>1598</v>
      </c>
      <c r="D42" s="52">
        <v>502</v>
      </c>
      <c r="E42" s="52">
        <v>1096</v>
      </c>
      <c r="F42" s="52">
        <v>11</v>
      </c>
      <c r="G42" s="52">
        <v>347</v>
      </c>
      <c r="H42" s="62">
        <v>137</v>
      </c>
      <c r="I42" s="62">
        <v>5</v>
      </c>
      <c r="J42" s="61">
        <v>34</v>
      </c>
      <c r="K42" s="61">
        <v>176</v>
      </c>
      <c r="L42" s="62">
        <v>860</v>
      </c>
      <c r="M42" s="62">
        <v>23</v>
      </c>
      <c r="N42" s="44"/>
      <c r="P42" s="68"/>
      <c r="Q42" s="68"/>
      <c r="R42" s="68"/>
      <c r="S42" s="68"/>
      <c r="T42" s="68"/>
      <c r="U42" s="68"/>
    </row>
    <row r="43" spans="1:21" ht="6" customHeight="1" x14ac:dyDescent="0.25">
      <c r="A43" s="41"/>
      <c r="B43" s="39"/>
      <c r="C43" s="53"/>
      <c r="D43" s="57"/>
      <c r="E43" s="57"/>
      <c r="F43" s="57"/>
      <c r="G43" s="57"/>
      <c r="H43" s="57"/>
      <c r="I43" s="65"/>
      <c r="J43" s="57"/>
      <c r="K43" s="57"/>
      <c r="L43" s="57"/>
      <c r="M43" s="57"/>
      <c r="N43" s="44"/>
    </row>
    <row r="44" spans="1:21" ht="6.75" customHeight="1" x14ac:dyDescent="0.25">
      <c r="A44" s="7"/>
      <c r="B44" s="9"/>
      <c r="C44" s="54"/>
      <c r="D44" s="7"/>
      <c r="E44" s="7"/>
      <c r="F44" s="7"/>
      <c r="G44" s="7"/>
      <c r="H44" s="7"/>
      <c r="I44" s="7"/>
      <c r="J44" s="7"/>
      <c r="K44" s="7"/>
      <c r="L44" s="7"/>
      <c r="M44" s="7"/>
      <c r="N44" s="44"/>
    </row>
    <row r="45" spans="1:21" x14ac:dyDescent="0.25">
      <c r="A45" s="227" t="s">
        <v>120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4"/>
    </row>
    <row r="46" spans="1:21" ht="10.5" customHeight="1" x14ac:dyDescent="0.25">
      <c r="N46" s="44"/>
    </row>
    <row r="47" spans="1:21" ht="14.25" x14ac:dyDescent="0.25">
      <c r="A47" s="42" t="s">
        <v>261</v>
      </c>
      <c r="I47" s="63"/>
      <c r="J47" s="63"/>
      <c r="K47" s="63"/>
      <c r="L47" s="63"/>
      <c r="M47" s="14" t="s">
        <v>167</v>
      </c>
      <c r="N47" s="44"/>
    </row>
    <row r="48" spans="1:21" ht="7.5" customHeight="1" x14ac:dyDescent="0.25">
      <c r="A48" s="40"/>
      <c r="B48" s="48"/>
      <c r="I48" s="64"/>
      <c r="J48" s="64"/>
      <c r="K48" s="64"/>
      <c r="L48" s="64"/>
      <c r="M48" s="64"/>
      <c r="N48" s="44"/>
    </row>
    <row r="49" spans="1:14" x14ac:dyDescent="0.25">
      <c r="A49" s="235" t="s">
        <v>96</v>
      </c>
      <c r="B49" s="236"/>
      <c r="C49" s="245" t="s">
        <v>98</v>
      </c>
      <c r="D49" s="245"/>
      <c r="E49" s="231"/>
      <c r="F49" s="230" t="s">
        <v>2</v>
      </c>
      <c r="G49" s="245"/>
      <c r="H49" s="245"/>
      <c r="I49" s="231"/>
      <c r="J49" s="230" t="s">
        <v>7</v>
      </c>
      <c r="K49" s="245"/>
      <c r="L49" s="245"/>
      <c r="M49" s="245"/>
      <c r="N49" s="44"/>
    </row>
    <row r="50" spans="1:14" s="28" customFormat="1" x14ac:dyDescent="0.25">
      <c r="A50" s="237"/>
      <c r="B50" s="238"/>
      <c r="C50" s="51" t="s">
        <v>0</v>
      </c>
      <c r="D50" s="56" t="s">
        <v>2</v>
      </c>
      <c r="E50" s="56" t="s">
        <v>7</v>
      </c>
      <c r="F50" s="56" t="s">
        <v>99</v>
      </c>
      <c r="G50" s="17" t="s">
        <v>9</v>
      </c>
      <c r="H50" s="56" t="s">
        <v>101</v>
      </c>
      <c r="I50" s="56" t="s">
        <v>102</v>
      </c>
      <c r="J50" s="56" t="s">
        <v>99</v>
      </c>
      <c r="K50" s="17" t="s">
        <v>9</v>
      </c>
      <c r="L50" s="56" t="s">
        <v>101</v>
      </c>
      <c r="M50" s="67" t="s">
        <v>102</v>
      </c>
    </row>
    <row r="51" spans="1:14" ht="3.75" customHeight="1" x14ac:dyDescent="0.25">
      <c r="A51" s="7"/>
      <c r="B51" s="3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44"/>
    </row>
    <row r="52" spans="1:14" x14ac:dyDescent="0.25">
      <c r="A52" s="14" t="s">
        <v>214</v>
      </c>
      <c r="B52" s="49">
        <v>50</v>
      </c>
      <c r="C52" s="46">
        <f t="shared" ref="C52:C58" si="3">D52+E52</f>
        <v>22089</v>
      </c>
      <c r="D52" s="46">
        <v>10005</v>
      </c>
      <c r="E52" s="46">
        <v>12084</v>
      </c>
      <c r="F52" s="46">
        <v>2308</v>
      </c>
      <c r="G52" s="46">
        <v>7343</v>
      </c>
      <c r="H52" s="46">
        <v>296</v>
      </c>
      <c r="I52" s="46">
        <v>58</v>
      </c>
      <c r="J52" s="46">
        <v>2080</v>
      </c>
      <c r="K52" s="46">
        <v>7791</v>
      </c>
      <c r="L52" s="46">
        <v>2061</v>
      </c>
      <c r="M52" s="46">
        <v>152</v>
      </c>
      <c r="N52" s="44"/>
    </row>
    <row r="53" spans="1:14" x14ac:dyDescent="0.25">
      <c r="A53" s="7"/>
      <c r="B53" s="49">
        <v>55</v>
      </c>
      <c r="C53" s="46">
        <f t="shared" si="3"/>
        <v>22543</v>
      </c>
      <c r="D53" s="46">
        <v>10207</v>
      </c>
      <c r="E53" s="46">
        <v>12336</v>
      </c>
      <c r="F53" s="46">
        <v>2346</v>
      </c>
      <c r="G53" s="46">
        <v>7491</v>
      </c>
      <c r="H53" s="46">
        <v>304</v>
      </c>
      <c r="I53" s="46">
        <v>62</v>
      </c>
      <c r="J53" s="46">
        <v>2034</v>
      </c>
      <c r="K53" s="46">
        <v>8057</v>
      </c>
      <c r="L53" s="46">
        <v>2073</v>
      </c>
      <c r="M53" s="46">
        <v>163</v>
      </c>
      <c r="N53" s="44"/>
    </row>
    <row r="54" spans="1:14" x14ac:dyDescent="0.25">
      <c r="A54" s="7"/>
      <c r="B54" s="49">
        <v>60</v>
      </c>
      <c r="C54" s="46">
        <f t="shared" si="3"/>
        <v>22334</v>
      </c>
      <c r="D54" s="46">
        <v>10019</v>
      </c>
      <c r="E54" s="46">
        <v>12315</v>
      </c>
      <c r="F54" s="46">
        <v>2362</v>
      </c>
      <c r="G54" s="46">
        <v>7285</v>
      </c>
      <c r="H54" s="46">
        <v>293</v>
      </c>
      <c r="I54" s="46">
        <v>75</v>
      </c>
      <c r="J54" s="46">
        <v>1911</v>
      </c>
      <c r="K54" s="46">
        <v>8076</v>
      </c>
      <c r="L54" s="46">
        <v>2112</v>
      </c>
      <c r="M54" s="46">
        <v>201</v>
      </c>
      <c r="N54" s="44"/>
    </row>
    <row r="55" spans="1:14" x14ac:dyDescent="0.25">
      <c r="A55" s="14" t="s">
        <v>97</v>
      </c>
      <c r="B55" s="49">
        <v>2</v>
      </c>
      <c r="C55" s="46">
        <f t="shared" si="3"/>
        <v>22217</v>
      </c>
      <c r="D55" s="46">
        <v>10019</v>
      </c>
      <c r="E55" s="46">
        <v>12198</v>
      </c>
      <c r="F55" s="46">
        <v>2375</v>
      </c>
      <c r="G55" s="46">
        <v>7186</v>
      </c>
      <c r="H55" s="46">
        <v>337</v>
      </c>
      <c r="I55" s="46">
        <v>107</v>
      </c>
      <c r="J55" s="46">
        <v>1922</v>
      </c>
      <c r="K55" s="46">
        <v>7865</v>
      </c>
      <c r="L55" s="46">
        <v>2141</v>
      </c>
      <c r="M55" s="46">
        <v>236</v>
      </c>
      <c r="N55" s="44"/>
    </row>
    <row r="56" spans="1:14" x14ac:dyDescent="0.25">
      <c r="A56" s="14"/>
      <c r="B56" s="49">
        <v>7</v>
      </c>
      <c r="C56" s="46">
        <f t="shared" si="3"/>
        <v>21783</v>
      </c>
      <c r="D56" s="46">
        <v>9787</v>
      </c>
      <c r="E56" s="46">
        <v>11996</v>
      </c>
      <c r="F56" s="46">
        <v>2411</v>
      </c>
      <c r="G56" s="46">
        <v>6896</v>
      </c>
      <c r="H56" s="46">
        <v>345</v>
      </c>
      <c r="I56" s="46">
        <v>135</v>
      </c>
      <c r="J56" s="46">
        <v>1833</v>
      </c>
      <c r="K56" s="46">
        <v>7697</v>
      </c>
      <c r="L56" s="46">
        <v>2181</v>
      </c>
      <c r="M56" s="46">
        <v>281</v>
      </c>
      <c r="N56" s="44"/>
    </row>
    <row r="57" spans="1:14" x14ac:dyDescent="0.25">
      <c r="A57" s="7"/>
      <c r="B57" s="49">
        <v>12</v>
      </c>
      <c r="C57" s="46">
        <f t="shared" si="3"/>
        <v>22004</v>
      </c>
      <c r="D57" s="46">
        <v>10129</v>
      </c>
      <c r="E57" s="46">
        <v>11875</v>
      </c>
      <c r="F57" s="46">
        <v>2492</v>
      </c>
      <c r="G57" s="46">
        <v>7036</v>
      </c>
      <c r="H57" s="46">
        <v>396</v>
      </c>
      <c r="I57" s="46">
        <v>197</v>
      </c>
      <c r="J57" s="46">
        <v>1813</v>
      </c>
      <c r="K57" s="46">
        <v>7413</v>
      </c>
      <c r="L57" s="46">
        <v>2289</v>
      </c>
      <c r="M57" s="46">
        <v>344</v>
      </c>
      <c r="N57" s="44"/>
    </row>
    <row r="58" spans="1:14" x14ac:dyDescent="0.25">
      <c r="A58" s="7"/>
      <c r="B58" s="49">
        <v>17</v>
      </c>
      <c r="C58" s="46">
        <f t="shared" si="3"/>
        <v>21447</v>
      </c>
      <c r="D58" s="46">
        <v>9855</v>
      </c>
      <c r="E58" s="46">
        <v>11592</v>
      </c>
      <c r="F58" s="46">
        <v>2397</v>
      </c>
      <c r="G58" s="46">
        <v>6766</v>
      </c>
      <c r="H58" s="46">
        <v>387</v>
      </c>
      <c r="I58" s="46">
        <v>301</v>
      </c>
      <c r="J58" s="46">
        <v>1699</v>
      </c>
      <c r="K58" s="46">
        <v>7013</v>
      </c>
      <c r="L58" s="46">
        <v>2399</v>
      </c>
      <c r="M58" s="46">
        <v>475</v>
      </c>
      <c r="N58" s="44"/>
    </row>
    <row r="59" spans="1:14" x14ac:dyDescent="0.25">
      <c r="A59" s="7"/>
      <c r="B59" s="49"/>
      <c r="C59" s="46"/>
      <c r="D59" s="46"/>
      <c r="E59" s="46"/>
      <c r="F59" s="52"/>
      <c r="G59" s="52"/>
      <c r="H59" s="52"/>
      <c r="I59" s="52"/>
      <c r="J59" s="52"/>
      <c r="K59" s="52"/>
      <c r="L59" s="52"/>
      <c r="M59" s="52"/>
      <c r="N59" s="44"/>
    </row>
    <row r="60" spans="1:14" x14ac:dyDescent="0.25">
      <c r="A60" s="7"/>
      <c r="B60" s="49">
        <v>22</v>
      </c>
      <c r="C60" s="46">
        <f>D60+E60</f>
        <v>20566</v>
      </c>
      <c r="D60" s="46">
        <v>9408</v>
      </c>
      <c r="E60" s="46">
        <v>11158</v>
      </c>
      <c r="F60" s="52">
        <v>2358</v>
      </c>
      <c r="G60" s="52">
        <v>6262</v>
      </c>
      <c r="H60" s="246">
        <v>768</v>
      </c>
      <c r="I60" s="246"/>
      <c r="J60" s="52">
        <v>1660</v>
      </c>
      <c r="K60" s="52">
        <v>6572</v>
      </c>
      <c r="L60" s="246">
        <v>2911</v>
      </c>
      <c r="M60" s="246"/>
      <c r="N60" s="44"/>
    </row>
    <row r="61" spans="1:14" x14ac:dyDescent="0.25">
      <c r="A61" s="7"/>
      <c r="B61" s="49">
        <v>27</v>
      </c>
      <c r="C61" s="52">
        <f t="shared" ref="C61:M62" si="4">C23</f>
        <v>17702</v>
      </c>
      <c r="D61" s="52">
        <f t="shared" si="4"/>
        <v>8648</v>
      </c>
      <c r="E61" s="52">
        <f t="shared" si="4"/>
        <v>9054</v>
      </c>
      <c r="F61" s="52">
        <f t="shared" si="4"/>
        <v>2495</v>
      </c>
      <c r="G61" s="52">
        <f t="shared" si="4"/>
        <v>5161</v>
      </c>
      <c r="H61" s="62">
        <f t="shared" si="4"/>
        <v>532</v>
      </c>
      <c r="I61" s="62">
        <f t="shared" si="4"/>
        <v>410</v>
      </c>
      <c r="J61" s="52">
        <f t="shared" si="4"/>
        <v>1369</v>
      </c>
      <c r="K61" s="52">
        <f t="shared" si="4"/>
        <v>5005</v>
      </c>
      <c r="L61" s="62">
        <f t="shared" si="4"/>
        <v>2152</v>
      </c>
      <c r="M61" s="62">
        <f t="shared" si="4"/>
        <v>508</v>
      </c>
      <c r="N61" s="44"/>
    </row>
    <row r="62" spans="1:14" x14ac:dyDescent="0.25">
      <c r="A62" s="43" t="s">
        <v>260</v>
      </c>
      <c r="B62" s="49">
        <v>2</v>
      </c>
      <c r="C62" s="52">
        <f t="shared" si="4"/>
        <v>16579</v>
      </c>
      <c r="D62" s="52">
        <f t="shared" si="4"/>
        <v>7952</v>
      </c>
      <c r="E62" s="52">
        <f t="shared" si="4"/>
        <v>8627</v>
      </c>
      <c r="F62" s="52">
        <f t="shared" si="4"/>
        <v>2356</v>
      </c>
      <c r="G62" s="52">
        <f t="shared" si="4"/>
        <v>4690</v>
      </c>
      <c r="H62" s="62">
        <f t="shared" si="4"/>
        <v>498</v>
      </c>
      <c r="I62" s="62">
        <f t="shared" si="4"/>
        <v>391</v>
      </c>
      <c r="J62" s="52">
        <f t="shared" si="4"/>
        <v>1383</v>
      </c>
      <c r="K62" s="52">
        <f t="shared" si="4"/>
        <v>4609</v>
      </c>
      <c r="L62" s="62">
        <f t="shared" si="4"/>
        <v>2044</v>
      </c>
      <c r="M62" s="62">
        <f t="shared" si="4"/>
        <v>569</v>
      </c>
      <c r="N62" s="44"/>
    </row>
    <row r="63" spans="1:14" ht="6.75" customHeight="1" x14ac:dyDescent="0.25">
      <c r="A63" s="41"/>
      <c r="B63" s="50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44"/>
    </row>
    <row r="64" spans="1:14" ht="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27" t="s">
        <v>120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8" spans="1:13" x14ac:dyDescent="0.25">
      <c r="F68" s="58"/>
      <c r="G68" s="58"/>
      <c r="H68" s="58"/>
    </row>
  </sheetData>
  <mergeCells count="53">
    <mergeCell ref="C20:E20"/>
    <mergeCell ref="F20:I20"/>
    <mergeCell ref="J20:M20"/>
    <mergeCell ref="A23:B23"/>
    <mergeCell ref="A24:B24"/>
    <mergeCell ref="A20:B21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C49:E49"/>
    <mergeCell ref="F49:I49"/>
    <mergeCell ref="J49:M49"/>
    <mergeCell ref="H60:I60"/>
    <mergeCell ref="L60:M60"/>
    <mergeCell ref="B12:B13"/>
    <mergeCell ref="C12:C13"/>
    <mergeCell ref="D12:D13"/>
    <mergeCell ref="E12:E13"/>
    <mergeCell ref="F12:F13"/>
    <mergeCell ref="N14:N15"/>
    <mergeCell ref="G12:G13"/>
    <mergeCell ref="H12:H13"/>
    <mergeCell ref="I12:I13"/>
    <mergeCell ref="J12:J13"/>
    <mergeCell ref="K12:K13"/>
    <mergeCell ref="A49:B50"/>
    <mergeCell ref="L12:L13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</mergeCells>
  <phoneticPr fontId="3"/>
  <pageMargins left="0.78740157480314965" right="0.78740157480314965" top="0.98425196850393681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zoomScale="85" zoomScaleNormal="75" zoomScaleSheetLayoutView="85" workbookViewId="0">
      <selection activeCell="Q26" sqref="Q26"/>
    </sheetView>
  </sheetViews>
  <sheetFormatPr defaultColWidth="9" defaultRowHeight="12.75" x14ac:dyDescent="0.25"/>
  <cols>
    <col min="1" max="1" width="12.59765625" style="28" customWidth="1"/>
    <col min="2" max="4" width="9.59765625" style="2" customWidth="1"/>
    <col min="5" max="5" width="12.59765625" style="28" customWidth="1"/>
    <col min="6" max="8" width="9.59765625" style="2" customWidth="1"/>
    <col min="9" max="9" width="3" style="2" customWidth="1"/>
    <col min="10" max="10" width="12.59765625" style="28" customWidth="1"/>
    <col min="11" max="13" width="9.59765625" style="2" customWidth="1"/>
    <col min="14" max="14" width="12.59765625" style="2" customWidth="1"/>
    <col min="15" max="17" width="9.59765625" style="2" customWidth="1"/>
    <col min="18" max="18" width="12.59765625" style="2" customWidth="1"/>
    <col min="19" max="21" width="10.59765625" style="2" customWidth="1"/>
    <col min="22" max="22" width="9" style="2" customWidth="1"/>
    <col min="23" max="16384" width="9" style="2"/>
  </cols>
  <sheetData>
    <row r="1" spans="1:21" ht="14.25" x14ac:dyDescent="0.25">
      <c r="A1" s="73" t="s">
        <v>179</v>
      </c>
      <c r="P1" s="23"/>
      <c r="Q1" s="24" t="s">
        <v>162</v>
      </c>
    </row>
    <row r="3" spans="1:21" ht="14.25" x14ac:dyDescent="0.25">
      <c r="A3" s="74" t="s">
        <v>180</v>
      </c>
      <c r="B3" s="7"/>
      <c r="C3" s="7"/>
      <c r="D3" s="7"/>
      <c r="E3" s="88"/>
      <c r="F3" s="7"/>
      <c r="G3" s="7"/>
      <c r="H3" s="7"/>
      <c r="I3" s="7"/>
      <c r="J3" s="88"/>
      <c r="K3" s="7"/>
      <c r="L3" s="7"/>
      <c r="M3" s="7"/>
      <c r="N3" s="63"/>
      <c r="O3" s="63"/>
      <c r="P3" s="63"/>
      <c r="Q3" s="14" t="s">
        <v>242</v>
      </c>
    </row>
    <row r="4" spans="1:21" ht="9" customHeight="1" x14ac:dyDescent="0.25">
      <c r="A4" s="75"/>
      <c r="B4" s="7"/>
      <c r="C4" s="7"/>
      <c r="D4" s="7"/>
      <c r="E4" s="88"/>
      <c r="F4" s="7"/>
      <c r="G4" s="7"/>
      <c r="H4" s="7"/>
      <c r="I4" s="7"/>
      <c r="J4" s="88"/>
      <c r="K4" s="7"/>
      <c r="L4" s="7"/>
      <c r="M4" s="7"/>
      <c r="N4" s="14"/>
      <c r="O4" s="14"/>
      <c r="P4" s="14"/>
      <c r="Q4" s="14"/>
    </row>
    <row r="5" spans="1:21" s="71" customFormat="1" ht="20.25" customHeight="1" x14ac:dyDescent="0.25">
      <c r="A5" s="76" t="s">
        <v>96</v>
      </c>
      <c r="B5" s="80" t="s">
        <v>0</v>
      </c>
      <c r="C5" s="80" t="s">
        <v>2</v>
      </c>
      <c r="D5" s="84" t="s">
        <v>7</v>
      </c>
      <c r="E5" s="76" t="s">
        <v>96</v>
      </c>
      <c r="F5" s="80" t="s">
        <v>0</v>
      </c>
      <c r="G5" s="80" t="s">
        <v>2</v>
      </c>
      <c r="H5" s="89" t="s">
        <v>7</v>
      </c>
      <c r="I5" s="92"/>
      <c r="J5" s="76" t="s">
        <v>96</v>
      </c>
      <c r="K5" s="80" t="s">
        <v>0</v>
      </c>
      <c r="L5" s="80" t="s">
        <v>2</v>
      </c>
      <c r="M5" s="84" t="s">
        <v>7</v>
      </c>
      <c r="N5" s="76" t="s">
        <v>96</v>
      </c>
      <c r="O5" s="80" t="s">
        <v>0</v>
      </c>
      <c r="P5" s="80" t="s">
        <v>2</v>
      </c>
      <c r="Q5" s="89" t="s">
        <v>7</v>
      </c>
      <c r="R5" s="105"/>
      <c r="S5" s="105"/>
      <c r="T5" s="105"/>
      <c r="U5" s="105"/>
    </row>
    <row r="6" spans="1:21" s="72" customFormat="1" ht="11.25" customHeight="1" x14ac:dyDescent="0.25">
      <c r="A6" s="77"/>
      <c r="B6" s="81"/>
      <c r="C6" s="81"/>
      <c r="D6" s="85"/>
      <c r="E6" s="77"/>
      <c r="F6" s="81"/>
      <c r="G6" s="81"/>
      <c r="H6" s="90"/>
      <c r="I6" s="93"/>
      <c r="J6" s="77"/>
      <c r="K6" s="81"/>
      <c r="L6" s="81"/>
      <c r="M6" s="85"/>
      <c r="N6" s="96"/>
      <c r="O6" s="81"/>
      <c r="P6" s="81"/>
      <c r="Q6" s="90"/>
      <c r="R6" s="106"/>
      <c r="S6" s="106"/>
      <c r="T6" s="106"/>
      <c r="U6" s="106"/>
    </row>
    <row r="7" spans="1:21" s="72" customFormat="1" ht="16.5" customHeight="1" x14ac:dyDescent="0.25">
      <c r="A7" s="77" t="s">
        <v>181</v>
      </c>
      <c r="B7" s="82">
        <f>B9+B16+B23+B30+B37+B44+F9+F16+F23+F30+F37+F44+K9+K16+K23+K30+K37+K44+O9+O16+O23+O24</f>
        <v>18262</v>
      </c>
      <c r="C7" s="82">
        <f>C9+C16+C23+C30+C37+C44+G9+G16+G23+G30+G37+G44+L9+L16+L23+L30+L37+L44+P9+P16+P23+P24</f>
        <v>8831</v>
      </c>
      <c r="D7" s="86">
        <f>D9+D16+D23+D30+D37+D44+H9+H16+H23+H30+H37+H44+M9+M16+M23+M30+M37+M44+Q9+Q16+Q23+Q24</f>
        <v>9431</v>
      </c>
      <c r="E7" s="77"/>
      <c r="F7" s="81"/>
      <c r="G7" s="81"/>
      <c r="H7" s="90"/>
      <c r="I7" s="93"/>
      <c r="J7" s="77"/>
      <c r="K7" s="81"/>
      <c r="L7" s="81"/>
      <c r="M7" s="85"/>
      <c r="N7" s="96"/>
      <c r="O7" s="81"/>
      <c r="P7" s="81"/>
      <c r="Q7" s="90"/>
      <c r="R7" s="106"/>
      <c r="S7" s="106"/>
      <c r="T7" s="106"/>
      <c r="U7" s="106"/>
    </row>
    <row r="8" spans="1:21" s="72" customFormat="1" ht="14.25" customHeight="1" x14ac:dyDescent="0.25">
      <c r="A8" s="77"/>
      <c r="B8" s="81"/>
      <c r="C8" s="81"/>
      <c r="D8" s="85"/>
      <c r="E8" s="77"/>
      <c r="F8" s="81"/>
      <c r="G8" s="81"/>
      <c r="H8" s="90"/>
      <c r="I8" s="93"/>
      <c r="J8" s="77"/>
      <c r="K8" s="81"/>
      <c r="L8" s="81"/>
      <c r="M8" s="85"/>
      <c r="N8" s="96"/>
      <c r="O8" s="81"/>
      <c r="P8" s="81"/>
      <c r="Q8" s="90"/>
      <c r="R8" s="106"/>
      <c r="S8" s="106"/>
      <c r="T8" s="106"/>
      <c r="U8" s="106"/>
    </row>
    <row r="9" spans="1:21" s="72" customFormat="1" ht="16.5" customHeight="1" x14ac:dyDescent="0.25">
      <c r="A9" s="78" t="s">
        <v>182</v>
      </c>
      <c r="B9" s="82">
        <f>SUM(B10:B14)</f>
        <v>497</v>
      </c>
      <c r="C9" s="82">
        <f>SUM(C10:C14)</f>
        <v>252</v>
      </c>
      <c r="D9" s="86">
        <f>SUM(D10:D14)</f>
        <v>245</v>
      </c>
      <c r="E9" s="78" t="s">
        <v>183</v>
      </c>
      <c r="F9" s="82">
        <f>SUM(F10:F14)</f>
        <v>672</v>
      </c>
      <c r="G9" s="82">
        <f>SUM(G10:G14)</f>
        <v>376</v>
      </c>
      <c r="H9" s="91">
        <f>SUM(H10:H14)</f>
        <v>296</v>
      </c>
      <c r="I9" s="94"/>
      <c r="J9" s="78" t="s">
        <v>184</v>
      </c>
      <c r="K9" s="82">
        <f>SUM(K10:K14)</f>
        <v>1363</v>
      </c>
      <c r="L9" s="82">
        <f>SUM(L10:L14)</f>
        <v>698</v>
      </c>
      <c r="M9" s="86">
        <f>SUM(M10:M14)</f>
        <v>665</v>
      </c>
      <c r="N9" s="78" t="s">
        <v>186</v>
      </c>
      <c r="O9" s="82">
        <f>SUM(O10:O14)</f>
        <v>471</v>
      </c>
      <c r="P9" s="82">
        <f>SUM(P10:P14)</f>
        <v>131</v>
      </c>
      <c r="Q9" s="91">
        <f>SUM(Q10:Q14)</f>
        <v>340</v>
      </c>
      <c r="R9" s="58"/>
      <c r="S9" s="106"/>
      <c r="T9" s="106"/>
      <c r="U9" s="106"/>
    </row>
    <row r="10" spans="1:21" s="72" customFormat="1" ht="16.5" customHeight="1" x14ac:dyDescent="0.25">
      <c r="A10" s="77">
        <v>0</v>
      </c>
      <c r="B10" s="81">
        <f>C10+D10</f>
        <v>95</v>
      </c>
      <c r="C10" s="81">
        <v>42</v>
      </c>
      <c r="D10" s="85">
        <v>53</v>
      </c>
      <c r="E10" s="77">
        <v>30</v>
      </c>
      <c r="F10" s="81">
        <f>G10+H10</f>
        <v>150</v>
      </c>
      <c r="G10" s="81">
        <v>85</v>
      </c>
      <c r="H10" s="90">
        <v>65</v>
      </c>
      <c r="I10" s="95"/>
      <c r="J10" s="77">
        <v>60</v>
      </c>
      <c r="K10" s="81">
        <f>L10+M10</f>
        <v>271</v>
      </c>
      <c r="L10" s="81">
        <v>143</v>
      </c>
      <c r="M10" s="85">
        <v>128</v>
      </c>
      <c r="N10" s="77">
        <v>90</v>
      </c>
      <c r="O10" s="81">
        <f>P10+Q10</f>
        <v>150</v>
      </c>
      <c r="P10" s="81">
        <v>52</v>
      </c>
      <c r="Q10" s="90">
        <v>98</v>
      </c>
      <c r="R10" s="58"/>
      <c r="S10" s="106"/>
      <c r="T10" s="106"/>
      <c r="U10" s="106"/>
    </row>
    <row r="11" spans="1:21" s="72" customFormat="1" ht="16.5" customHeight="1" x14ac:dyDescent="0.25">
      <c r="A11" s="77">
        <v>1</v>
      </c>
      <c r="B11" s="81">
        <f>C11+D11</f>
        <v>94</v>
      </c>
      <c r="C11" s="81">
        <v>54</v>
      </c>
      <c r="D11" s="85">
        <v>40</v>
      </c>
      <c r="E11" s="77">
        <v>31</v>
      </c>
      <c r="F11" s="81">
        <f>G11+H11</f>
        <v>119</v>
      </c>
      <c r="G11" s="81">
        <v>58</v>
      </c>
      <c r="H11" s="90">
        <v>61</v>
      </c>
      <c r="I11" s="95"/>
      <c r="J11" s="77">
        <v>61</v>
      </c>
      <c r="K11" s="81">
        <f>L11+M11</f>
        <v>267</v>
      </c>
      <c r="L11" s="81">
        <v>144</v>
      </c>
      <c r="M11" s="85">
        <v>123</v>
      </c>
      <c r="N11" s="77">
        <v>91</v>
      </c>
      <c r="O11" s="81">
        <f>P11+Q11</f>
        <v>106</v>
      </c>
      <c r="P11" s="81">
        <v>36</v>
      </c>
      <c r="Q11" s="90">
        <v>70</v>
      </c>
      <c r="R11" s="58"/>
      <c r="S11" s="106"/>
      <c r="T11" s="106"/>
      <c r="U11" s="106"/>
    </row>
    <row r="12" spans="1:21" s="72" customFormat="1" ht="16.5" customHeight="1" x14ac:dyDescent="0.25">
      <c r="A12" s="77">
        <v>2</v>
      </c>
      <c r="B12" s="81">
        <f>C12+D12</f>
        <v>95</v>
      </c>
      <c r="C12" s="81">
        <v>44</v>
      </c>
      <c r="D12" s="85">
        <v>51</v>
      </c>
      <c r="E12" s="77">
        <v>32</v>
      </c>
      <c r="F12" s="81">
        <f>G12+H12</f>
        <v>130</v>
      </c>
      <c r="G12" s="81">
        <v>78</v>
      </c>
      <c r="H12" s="90">
        <v>52</v>
      </c>
      <c r="I12" s="95"/>
      <c r="J12" s="77">
        <v>62</v>
      </c>
      <c r="K12" s="81">
        <f>L12+M12</f>
        <v>272</v>
      </c>
      <c r="L12" s="81">
        <v>140</v>
      </c>
      <c r="M12" s="85">
        <v>132</v>
      </c>
      <c r="N12" s="77">
        <v>92</v>
      </c>
      <c r="O12" s="81">
        <f>P12+Q12</f>
        <v>79</v>
      </c>
      <c r="P12" s="81">
        <v>15</v>
      </c>
      <c r="Q12" s="90">
        <v>64</v>
      </c>
      <c r="R12" s="58"/>
      <c r="S12" s="106"/>
      <c r="T12" s="106"/>
      <c r="U12" s="106"/>
    </row>
    <row r="13" spans="1:21" s="72" customFormat="1" ht="16.5" customHeight="1" x14ac:dyDescent="0.25">
      <c r="A13" s="77">
        <v>3</v>
      </c>
      <c r="B13" s="81">
        <f>C13+D13</f>
        <v>107</v>
      </c>
      <c r="C13" s="81">
        <v>59</v>
      </c>
      <c r="D13" s="85">
        <v>48</v>
      </c>
      <c r="E13" s="77">
        <v>33</v>
      </c>
      <c r="F13" s="81">
        <f>G13+H13</f>
        <v>118</v>
      </c>
      <c r="G13" s="81">
        <v>69</v>
      </c>
      <c r="H13" s="90">
        <v>49</v>
      </c>
      <c r="I13" s="95"/>
      <c r="J13" s="77">
        <v>63</v>
      </c>
      <c r="K13" s="81">
        <f>L13+M13</f>
        <v>266</v>
      </c>
      <c r="L13" s="81">
        <v>133</v>
      </c>
      <c r="M13" s="85">
        <v>133</v>
      </c>
      <c r="N13" s="77">
        <v>93</v>
      </c>
      <c r="O13" s="81">
        <f>P13+Q13</f>
        <v>75</v>
      </c>
      <c r="P13" s="81">
        <v>15</v>
      </c>
      <c r="Q13" s="90">
        <v>60</v>
      </c>
      <c r="R13" s="58"/>
      <c r="S13" s="106"/>
      <c r="T13" s="106"/>
      <c r="U13" s="106"/>
    </row>
    <row r="14" spans="1:21" s="72" customFormat="1" ht="16.5" customHeight="1" x14ac:dyDescent="0.25">
      <c r="A14" s="77">
        <v>4</v>
      </c>
      <c r="B14" s="81">
        <f>C14+D14</f>
        <v>106</v>
      </c>
      <c r="C14" s="81">
        <v>53</v>
      </c>
      <c r="D14" s="85">
        <v>53</v>
      </c>
      <c r="E14" s="77">
        <v>34</v>
      </c>
      <c r="F14" s="81">
        <f>G14+H14</f>
        <v>155</v>
      </c>
      <c r="G14" s="81">
        <v>86</v>
      </c>
      <c r="H14" s="90">
        <v>69</v>
      </c>
      <c r="I14" s="95"/>
      <c r="J14" s="77">
        <v>64</v>
      </c>
      <c r="K14" s="81">
        <f>L14+M14</f>
        <v>287</v>
      </c>
      <c r="L14" s="81">
        <v>138</v>
      </c>
      <c r="M14" s="85">
        <v>149</v>
      </c>
      <c r="N14" s="77">
        <v>94</v>
      </c>
      <c r="O14" s="81">
        <f>P14+Q14</f>
        <v>61</v>
      </c>
      <c r="P14" s="81">
        <v>13</v>
      </c>
      <c r="Q14" s="90">
        <v>48</v>
      </c>
      <c r="R14" s="58"/>
      <c r="S14" s="106"/>
      <c r="T14" s="106"/>
      <c r="U14" s="106"/>
    </row>
    <row r="15" spans="1:21" s="72" customFormat="1" ht="14.25" customHeight="1" x14ac:dyDescent="0.25">
      <c r="A15" s="77"/>
      <c r="B15" s="81"/>
      <c r="C15" s="81"/>
      <c r="D15" s="85"/>
      <c r="E15" s="77"/>
      <c r="F15" s="81"/>
      <c r="G15" s="81"/>
      <c r="H15" s="90"/>
      <c r="I15" s="95"/>
      <c r="J15" s="77"/>
      <c r="K15" s="81"/>
      <c r="L15" s="81"/>
      <c r="M15" s="85"/>
      <c r="N15" s="77"/>
      <c r="O15" s="81"/>
      <c r="P15" s="81"/>
      <c r="Q15" s="90"/>
      <c r="R15" s="58"/>
      <c r="S15" s="106"/>
      <c r="T15" s="106"/>
      <c r="U15" s="106"/>
    </row>
    <row r="16" spans="1:21" s="72" customFormat="1" ht="16.5" customHeight="1" x14ac:dyDescent="0.25">
      <c r="A16" s="78" t="s">
        <v>187</v>
      </c>
      <c r="B16" s="82">
        <f>SUM(B17:B21)</f>
        <v>519</v>
      </c>
      <c r="C16" s="82">
        <f>SUM(C17:C21)</f>
        <v>251</v>
      </c>
      <c r="D16" s="86">
        <f>SUM(D17:D21)</f>
        <v>268</v>
      </c>
      <c r="E16" s="78" t="s">
        <v>189</v>
      </c>
      <c r="F16" s="82">
        <f>SUM(F17:F21)</f>
        <v>811</v>
      </c>
      <c r="G16" s="82">
        <f>SUM(G17:G21)</f>
        <v>411</v>
      </c>
      <c r="H16" s="91">
        <f>SUM(H17:H21)</f>
        <v>400</v>
      </c>
      <c r="I16" s="94"/>
      <c r="J16" s="78" t="s">
        <v>137</v>
      </c>
      <c r="K16" s="82">
        <f>SUM(K17:K21)</f>
        <v>1572</v>
      </c>
      <c r="L16" s="82">
        <f>SUM(L17:L21)</f>
        <v>778</v>
      </c>
      <c r="M16" s="86">
        <f>SUM(M17:M21)</f>
        <v>794</v>
      </c>
      <c r="N16" s="78" t="s">
        <v>190</v>
      </c>
      <c r="O16" s="82">
        <f>SUM(O17:O21)</f>
        <v>144</v>
      </c>
      <c r="P16" s="82">
        <f>SUM(P17:P21)</f>
        <v>26</v>
      </c>
      <c r="Q16" s="91">
        <f>SUM(Q17:Q21)</f>
        <v>118</v>
      </c>
      <c r="R16" s="58"/>
      <c r="S16" s="106"/>
      <c r="T16" s="106"/>
      <c r="U16" s="106"/>
    </row>
    <row r="17" spans="1:21" s="72" customFormat="1" ht="16.5" customHeight="1" x14ac:dyDescent="0.25">
      <c r="A17" s="77">
        <v>5</v>
      </c>
      <c r="B17" s="81">
        <f>C17+D17</f>
        <v>103</v>
      </c>
      <c r="C17" s="81">
        <v>41</v>
      </c>
      <c r="D17" s="85">
        <v>62</v>
      </c>
      <c r="E17" s="77">
        <v>35</v>
      </c>
      <c r="F17" s="81">
        <f>G17+H17</f>
        <v>168</v>
      </c>
      <c r="G17" s="81">
        <v>93</v>
      </c>
      <c r="H17" s="90">
        <v>75</v>
      </c>
      <c r="I17" s="95"/>
      <c r="J17" s="77">
        <v>65</v>
      </c>
      <c r="K17" s="81">
        <f>L17+M17</f>
        <v>287</v>
      </c>
      <c r="L17" s="81">
        <v>132</v>
      </c>
      <c r="M17" s="85">
        <v>155</v>
      </c>
      <c r="N17" s="77">
        <v>95</v>
      </c>
      <c r="O17" s="81">
        <f>P17+Q17</f>
        <v>46</v>
      </c>
      <c r="P17" s="81">
        <v>9</v>
      </c>
      <c r="Q17" s="90">
        <v>37</v>
      </c>
      <c r="R17" s="58"/>
      <c r="S17" s="106"/>
      <c r="T17" s="106"/>
      <c r="U17" s="106"/>
    </row>
    <row r="18" spans="1:21" s="72" customFormat="1" ht="16.5" customHeight="1" x14ac:dyDescent="0.25">
      <c r="A18" s="77">
        <v>6</v>
      </c>
      <c r="B18" s="81">
        <f>C18+D18</f>
        <v>93</v>
      </c>
      <c r="C18" s="81">
        <v>49</v>
      </c>
      <c r="D18" s="85">
        <v>44</v>
      </c>
      <c r="E18" s="77">
        <v>36</v>
      </c>
      <c r="F18" s="81">
        <f>G18+H18</f>
        <v>164</v>
      </c>
      <c r="G18" s="81">
        <v>73</v>
      </c>
      <c r="H18" s="90">
        <v>91</v>
      </c>
      <c r="I18" s="95"/>
      <c r="J18" s="77">
        <v>66</v>
      </c>
      <c r="K18" s="81">
        <f>L18+M18</f>
        <v>307</v>
      </c>
      <c r="L18" s="81">
        <v>142</v>
      </c>
      <c r="M18" s="85">
        <v>165</v>
      </c>
      <c r="N18" s="77">
        <v>96</v>
      </c>
      <c r="O18" s="81">
        <f>P18+Q18</f>
        <v>46</v>
      </c>
      <c r="P18" s="81">
        <v>8</v>
      </c>
      <c r="Q18" s="90">
        <v>38</v>
      </c>
      <c r="R18" s="58"/>
      <c r="S18" s="106"/>
      <c r="T18" s="106"/>
      <c r="U18" s="106"/>
    </row>
    <row r="19" spans="1:21" s="72" customFormat="1" ht="16.5" customHeight="1" x14ac:dyDescent="0.25">
      <c r="A19" s="77">
        <v>7</v>
      </c>
      <c r="B19" s="81">
        <f>C19+D19</f>
        <v>111</v>
      </c>
      <c r="C19" s="81">
        <v>60</v>
      </c>
      <c r="D19" s="85">
        <v>51</v>
      </c>
      <c r="E19" s="77">
        <v>37</v>
      </c>
      <c r="F19" s="81">
        <f>G19+H19</f>
        <v>149</v>
      </c>
      <c r="G19" s="81">
        <v>82</v>
      </c>
      <c r="H19" s="90">
        <v>67</v>
      </c>
      <c r="I19" s="95"/>
      <c r="J19" s="77">
        <v>67</v>
      </c>
      <c r="K19" s="81">
        <f>L19+M19</f>
        <v>327</v>
      </c>
      <c r="L19" s="81">
        <v>157</v>
      </c>
      <c r="M19" s="85">
        <v>170</v>
      </c>
      <c r="N19" s="77">
        <v>97</v>
      </c>
      <c r="O19" s="81">
        <f>P19+Q19</f>
        <v>26</v>
      </c>
      <c r="P19" s="81">
        <v>6</v>
      </c>
      <c r="Q19" s="90">
        <v>20</v>
      </c>
      <c r="R19" s="58"/>
      <c r="S19" s="106"/>
      <c r="T19" s="106"/>
      <c r="U19" s="106"/>
    </row>
    <row r="20" spans="1:21" s="72" customFormat="1" ht="16.5" customHeight="1" x14ac:dyDescent="0.25">
      <c r="A20" s="77">
        <v>8</v>
      </c>
      <c r="B20" s="81">
        <f>C20+D20</f>
        <v>105</v>
      </c>
      <c r="C20" s="81">
        <v>49</v>
      </c>
      <c r="D20" s="85">
        <v>56</v>
      </c>
      <c r="E20" s="77">
        <v>38</v>
      </c>
      <c r="F20" s="81">
        <f>G20+H20</f>
        <v>174</v>
      </c>
      <c r="G20" s="81">
        <v>94</v>
      </c>
      <c r="H20" s="90">
        <v>80</v>
      </c>
      <c r="I20" s="95"/>
      <c r="J20" s="77">
        <v>68</v>
      </c>
      <c r="K20" s="81">
        <f>L20+M20</f>
        <v>308</v>
      </c>
      <c r="L20" s="81">
        <v>167</v>
      </c>
      <c r="M20" s="85">
        <v>141</v>
      </c>
      <c r="N20" s="77">
        <v>98</v>
      </c>
      <c r="O20" s="81">
        <f>P20+Q20</f>
        <v>15</v>
      </c>
      <c r="P20" s="101">
        <v>0</v>
      </c>
      <c r="Q20" s="90">
        <v>15</v>
      </c>
      <c r="R20" s="58"/>
      <c r="S20" s="106"/>
      <c r="T20" s="106"/>
      <c r="U20" s="106"/>
    </row>
    <row r="21" spans="1:21" s="72" customFormat="1" ht="16.5" customHeight="1" x14ac:dyDescent="0.25">
      <c r="A21" s="77">
        <v>9</v>
      </c>
      <c r="B21" s="81">
        <f>C21+D21</f>
        <v>107</v>
      </c>
      <c r="C21" s="81">
        <v>52</v>
      </c>
      <c r="D21" s="85">
        <v>55</v>
      </c>
      <c r="E21" s="77">
        <v>39</v>
      </c>
      <c r="F21" s="81">
        <f>G21+H21</f>
        <v>156</v>
      </c>
      <c r="G21" s="81">
        <v>69</v>
      </c>
      <c r="H21" s="90">
        <v>87</v>
      </c>
      <c r="I21" s="95"/>
      <c r="J21" s="77">
        <v>69</v>
      </c>
      <c r="K21" s="81">
        <f>L21+M21</f>
        <v>343</v>
      </c>
      <c r="L21" s="81">
        <v>180</v>
      </c>
      <c r="M21" s="85">
        <v>163</v>
      </c>
      <c r="N21" s="77">
        <v>99</v>
      </c>
      <c r="O21" s="81">
        <f>P21+Q21</f>
        <v>11</v>
      </c>
      <c r="P21" s="81">
        <v>3</v>
      </c>
      <c r="Q21" s="90">
        <v>8</v>
      </c>
      <c r="R21" s="58"/>
      <c r="S21" s="106"/>
      <c r="T21" s="106"/>
      <c r="U21" s="106"/>
    </row>
    <row r="22" spans="1:21" s="72" customFormat="1" ht="14.25" customHeight="1" x14ac:dyDescent="0.25">
      <c r="A22" s="77"/>
      <c r="B22" s="81"/>
      <c r="C22" s="81"/>
      <c r="D22" s="85"/>
      <c r="E22" s="77"/>
      <c r="F22" s="81"/>
      <c r="G22" s="81"/>
      <c r="H22" s="90"/>
      <c r="I22" s="95"/>
      <c r="J22" s="77"/>
      <c r="K22" s="81"/>
      <c r="L22" s="81"/>
      <c r="M22" s="85"/>
      <c r="N22" s="77"/>
      <c r="O22" s="81"/>
      <c r="P22" s="81"/>
      <c r="Q22" s="90"/>
      <c r="R22" s="58"/>
      <c r="S22" s="106"/>
      <c r="T22" s="106"/>
      <c r="U22" s="106"/>
    </row>
    <row r="23" spans="1:21" s="72" customFormat="1" ht="16.5" customHeight="1" x14ac:dyDescent="0.25">
      <c r="A23" s="78" t="s">
        <v>54</v>
      </c>
      <c r="B23" s="82">
        <f>SUM(B24:B28)</f>
        <v>621</v>
      </c>
      <c r="C23" s="82">
        <f>SUM(C24:C28)</f>
        <v>340</v>
      </c>
      <c r="D23" s="86">
        <f>SUM(D24:D28)</f>
        <v>281</v>
      </c>
      <c r="E23" s="78" t="s">
        <v>191</v>
      </c>
      <c r="F23" s="82">
        <f>SUM(F24:F28)</f>
        <v>1008</v>
      </c>
      <c r="G23" s="82">
        <f>SUM(G24:G28)</f>
        <v>581</v>
      </c>
      <c r="H23" s="91">
        <f>SUM(H24:H28)</f>
        <v>427</v>
      </c>
      <c r="I23" s="94"/>
      <c r="J23" s="78" t="s">
        <v>192</v>
      </c>
      <c r="K23" s="82">
        <f>SUM(K24:K28)</f>
        <v>1601</v>
      </c>
      <c r="L23" s="82">
        <f>SUM(L24:L28)</f>
        <v>769</v>
      </c>
      <c r="M23" s="86">
        <f>SUM(M24:M28)</f>
        <v>832</v>
      </c>
      <c r="N23" s="78" t="s">
        <v>195</v>
      </c>
      <c r="O23" s="82">
        <f>P23+Q23</f>
        <v>23</v>
      </c>
      <c r="P23" s="82">
        <v>5</v>
      </c>
      <c r="Q23" s="91">
        <v>18</v>
      </c>
      <c r="R23" s="58"/>
      <c r="S23" s="106"/>
      <c r="T23" s="106"/>
      <c r="U23" s="106"/>
    </row>
    <row r="24" spans="1:21" s="72" customFormat="1" ht="16.5" customHeight="1" x14ac:dyDescent="0.25">
      <c r="A24" s="77">
        <v>10</v>
      </c>
      <c r="B24" s="81">
        <f>C24+D24</f>
        <v>117</v>
      </c>
      <c r="C24" s="81">
        <v>62</v>
      </c>
      <c r="D24" s="85">
        <v>55</v>
      </c>
      <c r="E24" s="77">
        <v>40</v>
      </c>
      <c r="F24" s="81">
        <f>G24+H24</f>
        <v>160</v>
      </c>
      <c r="G24" s="81">
        <v>102</v>
      </c>
      <c r="H24" s="90">
        <v>58</v>
      </c>
      <c r="I24" s="95"/>
      <c r="J24" s="77">
        <v>70</v>
      </c>
      <c r="K24" s="81">
        <f>L24+M24</f>
        <v>376</v>
      </c>
      <c r="L24" s="81">
        <v>174</v>
      </c>
      <c r="M24" s="85">
        <v>202</v>
      </c>
      <c r="N24" s="78" t="s">
        <v>196</v>
      </c>
      <c r="O24" s="101">
        <f>P24+Q24</f>
        <v>46</v>
      </c>
      <c r="P24" s="101">
        <v>36</v>
      </c>
      <c r="Q24" s="103">
        <v>10</v>
      </c>
      <c r="R24" s="106"/>
      <c r="S24" s="106"/>
      <c r="T24" s="106"/>
      <c r="U24" s="106"/>
    </row>
    <row r="25" spans="1:21" s="72" customFormat="1" ht="16.5" customHeight="1" x14ac:dyDescent="0.25">
      <c r="A25" s="77">
        <v>11</v>
      </c>
      <c r="B25" s="81">
        <f>C25+D25</f>
        <v>137</v>
      </c>
      <c r="C25" s="81">
        <v>73</v>
      </c>
      <c r="D25" s="85">
        <v>64</v>
      </c>
      <c r="E25" s="77">
        <v>41</v>
      </c>
      <c r="F25" s="81">
        <f>G25+H25</f>
        <v>176</v>
      </c>
      <c r="G25" s="81">
        <v>92</v>
      </c>
      <c r="H25" s="90">
        <v>84</v>
      </c>
      <c r="I25" s="95"/>
      <c r="J25" s="77">
        <v>71</v>
      </c>
      <c r="K25" s="81">
        <f>L25+M25</f>
        <v>391</v>
      </c>
      <c r="L25" s="81">
        <v>180</v>
      </c>
      <c r="M25" s="85">
        <v>211</v>
      </c>
      <c r="N25" s="96"/>
      <c r="O25" s="81"/>
      <c r="P25" s="81"/>
      <c r="Q25" s="90"/>
      <c r="R25" s="106"/>
      <c r="S25" s="106"/>
      <c r="T25" s="106"/>
      <c r="U25" s="106"/>
    </row>
    <row r="26" spans="1:21" s="72" customFormat="1" ht="16.5" customHeight="1" x14ac:dyDescent="0.25">
      <c r="A26" s="77">
        <v>12</v>
      </c>
      <c r="B26" s="81">
        <f>C26+D26</f>
        <v>120</v>
      </c>
      <c r="C26" s="81">
        <v>68</v>
      </c>
      <c r="D26" s="85">
        <v>52</v>
      </c>
      <c r="E26" s="77">
        <v>42</v>
      </c>
      <c r="F26" s="81">
        <f>G26+H26</f>
        <v>205</v>
      </c>
      <c r="G26" s="81">
        <v>111</v>
      </c>
      <c r="H26" s="90">
        <v>94</v>
      </c>
      <c r="I26" s="95"/>
      <c r="J26" s="77">
        <v>72</v>
      </c>
      <c r="K26" s="81">
        <f>L26+M26</f>
        <v>386</v>
      </c>
      <c r="L26" s="81">
        <v>204</v>
      </c>
      <c r="M26" s="85">
        <v>182</v>
      </c>
      <c r="N26" s="96" t="s">
        <v>197</v>
      </c>
      <c r="O26" s="81"/>
      <c r="P26" s="81"/>
      <c r="Q26" s="90"/>
      <c r="R26" s="106"/>
      <c r="S26" s="106"/>
      <c r="T26" s="106"/>
      <c r="U26" s="106"/>
    </row>
    <row r="27" spans="1:21" s="72" customFormat="1" ht="16.5" customHeight="1" x14ac:dyDescent="0.25">
      <c r="A27" s="77">
        <v>13</v>
      </c>
      <c r="B27" s="81">
        <f>C27+D27</f>
        <v>114</v>
      </c>
      <c r="C27" s="81">
        <v>65</v>
      </c>
      <c r="D27" s="85">
        <v>49</v>
      </c>
      <c r="E27" s="77">
        <v>43</v>
      </c>
      <c r="F27" s="81">
        <f>G27+H27</f>
        <v>231</v>
      </c>
      <c r="G27" s="81">
        <v>126</v>
      </c>
      <c r="H27" s="90">
        <v>105</v>
      </c>
      <c r="I27" s="95"/>
      <c r="J27" s="77">
        <v>73</v>
      </c>
      <c r="K27" s="81">
        <f>L27+M27</f>
        <v>291</v>
      </c>
      <c r="L27" s="81">
        <v>138</v>
      </c>
      <c r="M27" s="85">
        <v>153</v>
      </c>
      <c r="N27" s="77" t="s">
        <v>94</v>
      </c>
      <c r="O27" s="81">
        <f>B9+B16+B23</f>
        <v>1637</v>
      </c>
      <c r="P27" s="81">
        <f>C9+C16+C23</f>
        <v>843</v>
      </c>
      <c r="Q27" s="90">
        <f>D9+D16+D23</f>
        <v>794</v>
      </c>
      <c r="R27" s="58"/>
      <c r="S27" s="106"/>
      <c r="T27" s="106"/>
      <c r="U27" s="106"/>
    </row>
    <row r="28" spans="1:21" s="72" customFormat="1" ht="16.5" customHeight="1" x14ac:dyDescent="0.25">
      <c r="A28" s="77">
        <v>14</v>
      </c>
      <c r="B28" s="81">
        <f>C28+D28</f>
        <v>133</v>
      </c>
      <c r="C28" s="81">
        <v>72</v>
      </c>
      <c r="D28" s="85">
        <v>61</v>
      </c>
      <c r="E28" s="77">
        <v>44</v>
      </c>
      <c r="F28" s="81">
        <f>G28+H28</f>
        <v>236</v>
      </c>
      <c r="G28" s="81">
        <v>150</v>
      </c>
      <c r="H28" s="90">
        <v>86</v>
      </c>
      <c r="I28" s="95"/>
      <c r="J28" s="77">
        <v>74</v>
      </c>
      <c r="K28" s="81">
        <f>L28+M28</f>
        <v>157</v>
      </c>
      <c r="L28" s="81">
        <v>73</v>
      </c>
      <c r="M28" s="85">
        <v>84</v>
      </c>
      <c r="N28" s="77" t="s">
        <v>198</v>
      </c>
      <c r="O28" s="81">
        <f>B30+B37+B44+F9+F16+F23+F30+F37+F44+K9</f>
        <v>9223</v>
      </c>
      <c r="P28" s="81">
        <f>C30+C37+C44+G9+G16+G23+G30+G37+G44+L9</f>
        <v>4815</v>
      </c>
      <c r="Q28" s="90">
        <f>D30+D37+D44+H9+H16+H23+H30+H37+H44+M9</f>
        <v>4408</v>
      </c>
      <c r="R28" s="58"/>
      <c r="S28" s="106"/>
      <c r="T28" s="106"/>
      <c r="U28" s="106"/>
    </row>
    <row r="29" spans="1:21" s="72" customFormat="1" ht="14.25" customHeight="1" x14ac:dyDescent="0.25">
      <c r="A29" s="77"/>
      <c r="B29" s="81"/>
      <c r="C29" s="81"/>
      <c r="D29" s="85"/>
      <c r="E29" s="77"/>
      <c r="F29" s="81"/>
      <c r="G29" s="81"/>
      <c r="H29" s="90"/>
      <c r="I29" s="95"/>
      <c r="J29" s="77"/>
      <c r="K29" s="81"/>
      <c r="L29" s="81"/>
      <c r="M29" s="85"/>
      <c r="N29" s="77" t="s">
        <v>199</v>
      </c>
      <c r="O29" s="81">
        <f>K16+K23+K30+K37+K44+O9+O16+O23</f>
        <v>7356</v>
      </c>
      <c r="P29" s="81">
        <f>L16+L23+L30+L37+L44+P9+P16+P23</f>
        <v>3137</v>
      </c>
      <c r="Q29" s="90">
        <f>M16+M23+M30+M37+M44+Q9+Q16+Q23</f>
        <v>4219</v>
      </c>
      <c r="R29" s="58"/>
      <c r="S29" s="106"/>
      <c r="T29" s="106"/>
      <c r="U29" s="106"/>
    </row>
    <row r="30" spans="1:21" s="72" customFormat="1" ht="16.5" customHeight="1" x14ac:dyDescent="0.25">
      <c r="A30" s="78" t="s">
        <v>90</v>
      </c>
      <c r="B30" s="82">
        <f>SUM(B31:B35)</f>
        <v>633</v>
      </c>
      <c r="C30" s="82">
        <f>SUM(C31:C35)</f>
        <v>311</v>
      </c>
      <c r="D30" s="86">
        <f>SUM(D31:D35)</f>
        <v>322</v>
      </c>
      <c r="E30" s="78" t="s">
        <v>18</v>
      </c>
      <c r="F30" s="82">
        <f>SUM(F31:F35)</f>
        <v>1164</v>
      </c>
      <c r="G30" s="82">
        <f>SUM(G31:G35)</f>
        <v>596</v>
      </c>
      <c r="H30" s="91">
        <f>SUM(H31:H35)</f>
        <v>568</v>
      </c>
      <c r="I30" s="94"/>
      <c r="J30" s="78" t="s">
        <v>200</v>
      </c>
      <c r="K30" s="82">
        <f>SUM(K31:K35)</f>
        <v>1390</v>
      </c>
      <c r="L30" s="82">
        <f>SUM(L31:L35)</f>
        <v>609</v>
      </c>
      <c r="M30" s="86">
        <f>SUM(M31:M35)</f>
        <v>781</v>
      </c>
      <c r="N30" s="96"/>
      <c r="O30" s="81"/>
      <c r="P30" s="81"/>
      <c r="Q30" s="90"/>
      <c r="R30" s="106"/>
      <c r="S30" s="106"/>
      <c r="T30" s="106"/>
      <c r="U30" s="106"/>
    </row>
    <row r="31" spans="1:21" s="72" customFormat="1" ht="16.5" customHeight="1" x14ac:dyDescent="0.25">
      <c r="A31" s="77">
        <v>15</v>
      </c>
      <c r="B31" s="81">
        <f>C31+D31</f>
        <v>143</v>
      </c>
      <c r="C31" s="81">
        <v>69</v>
      </c>
      <c r="D31" s="85">
        <v>74</v>
      </c>
      <c r="E31" s="77">
        <v>45</v>
      </c>
      <c r="F31" s="81">
        <f>G31+H31</f>
        <v>242</v>
      </c>
      <c r="G31" s="81">
        <v>125</v>
      </c>
      <c r="H31" s="90">
        <v>117</v>
      </c>
      <c r="I31" s="95"/>
      <c r="J31" s="77">
        <v>75</v>
      </c>
      <c r="K31" s="81">
        <f>L31+M31</f>
        <v>234</v>
      </c>
      <c r="L31" s="81">
        <v>99</v>
      </c>
      <c r="M31" s="85">
        <v>135</v>
      </c>
      <c r="N31" s="97" t="s">
        <v>201</v>
      </c>
      <c r="O31" s="81"/>
      <c r="P31" s="81"/>
      <c r="Q31" s="90"/>
      <c r="R31" s="106"/>
      <c r="S31" s="106"/>
      <c r="T31" s="106"/>
      <c r="U31" s="106"/>
    </row>
    <row r="32" spans="1:21" s="72" customFormat="1" ht="16.5" customHeight="1" x14ac:dyDescent="0.25">
      <c r="A32" s="77">
        <v>16</v>
      </c>
      <c r="B32" s="81">
        <f>C32+D32</f>
        <v>159</v>
      </c>
      <c r="C32" s="81">
        <v>83</v>
      </c>
      <c r="D32" s="85">
        <v>76</v>
      </c>
      <c r="E32" s="77">
        <v>46</v>
      </c>
      <c r="F32" s="81">
        <f>G32+H32</f>
        <v>223</v>
      </c>
      <c r="G32" s="81">
        <v>112</v>
      </c>
      <c r="H32" s="90">
        <v>111</v>
      </c>
      <c r="I32" s="95"/>
      <c r="J32" s="77">
        <v>76</v>
      </c>
      <c r="K32" s="81">
        <f>L32+M32</f>
        <v>287</v>
      </c>
      <c r="L32" s="81">
        <v>131</v>
      </c>
      <c r="M32" s="85">
        <v>156</v>
      </c>
      <c r="N32" s="77" t="s">
        <v>94</v>
      </c>
      <c r="O32" s="102">
        <f>O27/B7*100</f>
        <v>8.9639688971635092</v>
      </c>
      <c r="P32" s="102">
        <f>P27/C7*100</f>
        <v>9.5459177896048004</v>
      </c>
      <c r="Q32" s="104">
        <f>Q27/D7*100</f>
        <v>8.4190435796840219</v>
      </c>
      <c r="R32" s="106"/>
      <c r="S32" s="106"/>
      <c r="T32" s="106"/>
      <c r="U32" s="106"/>
    </row>
    <row r="33" spans="1:21" s="72" customFormat="1" ht="16.5" customHeight="1" x14ac:dyDescent="0.25">
      <c r="A33" s="77">
        <v>17</v>
      </c>
      <c r="B33" s="81">
        <f>C33+D33</f>
        <v>165</v>
      </c>
      <c r="C33" s="81">
        <v>83</v>
      </c>
      <c r="D33" s="85">
        <v>82</v>
      </c>
      <c r="E33" s="77">
        <v>47</v>
      </c>
      <c r="F33" s="81">
        <f>G33+H33</f>
        <v>211</v>
      </c>
      <c r="G33" s="81">
        <v>98</v>
      </c>
      <c r="H33" s="90">
        <v>113</v>
      </c>
      <c r="I33" s="95"/>
      <c r="J33" s="77">
        <v>77</v>
      </c>
      <c r="K33" s="81">
        <f>L33+M33</f>
        <v>294</v>
      </c>
      <c r="L33" s="81">
        <v>133</v>
      </c>
      <c r="M33" s="85">
        <v>161</v>
      </c>
      <c r="N33" s="77" t="s">
        <v>198</v>
      </c>
      <c r="O33" s="102">
        <f>O28/B7*100</f>
        <v>50.503778337531493</v>
      </c>
      <c r="P33" s="102">
        <f>P28/C7*100</f>
        <v>54.523836485109278</v>
      </c>
      <c r="Q33" s="104">
        <f>Q28/D7*100</f>
        <v>46.739476195525391</v>
      </c>
      <c r="R33" s="106"/>
      <c r="S33" s="106"/>
      <c r="T33" s="106"/>
      <c r="U33" s="106"/>
    </row>
    <row r="34" spans="1:21" s="72" customFormat="1" ht="16.5" customHeight="1" x14ac:dyDescent="0.25">
      <c r="A34" s="77">
        <v>18</v>
      </c>
      <c r="B34" s="81">
        <f>C34+D34</f>
        <v>109</v>
      </c>
      <c r="C34" s="81">
        <v>46</v>
      </c>
      <c r="D34" s="85">
        <v>63</v>
      </c>
      <c r="E34" s="77">
        <v>48</v>
      </c>
      <c r="F34" s="81">
        <f>G34+H34</f>
        <v>265</v>
      </c>
      <c r="G34" s="81">
        <v>137</v>
      </c>
      <c r="H34" s="90">
        <v>128</v>
      </c>
      <c r="I34" s="95"/>
      <c r="J34" s="77">
        <v>78</v>
      </c>
      <c r="K34" s="81">
        <f>L34+M34</f>
        <v>284</v>
      </c>
      <c r="L34" s="81">
        <v>125</v>
      </c>
      <c r="M34" s="85">
        <v>159</v>
      </c>
      <c r="N34" s="77" t="s">
        <v>199</v>
      </c>
      <c r="O34" s="102">
        <f>O29/B7*100</f>
        <v>40.28036359653926</v>
      </c>
      <c r="P34" s="102">
        <f>P29/C7*100</f>
        <v>35.522590873060814</v>
      </c>
      <c r="Q34" s="104">
        <f>Q29/D7*100</f>
        <v>44.735446930336124</v>
      </c>
      <c r="R34" s="106"/>
      <c r="S34" s="106"/>
      <c r="T34" s="106"/>
      <c r="U34" s="106"/>
    </row>
    <row r="35" spans="1:21" s="72" customFormat="1" ht="16.5" customHeight="1" x14ac:dyDescent="0.25">
      <c r="A35" s="77">
        <v>19</v>
      </c>
      <c r="B35" s="81">
        <f>C35+D35</f>
        <v>57</v>
      </c>
      <c r="C35" s="81">
        <v>30</v>
      </c>
      <c r="D35" s="85">
        <v>27</v>
      </c>
      <c r="E35" s="77">
        <v>49</v>
      </c>
      <c r="F35" s="81">
        <f>G35+H35</f>
        <v>223</v>
      </c>
      <c r="G35" s="81">
        <v>124</v>
      </c>
      <c r="H35" s="90">
        <v>99</v>
      </c>
      <c r="I35" s="95"/>
      <c r="J35" s="77">
        <v>79</v>
      </c>
      <c r="K35" s="81">
        <f>L35+M35</f>
        <v>291</v>
      </c>
      <c r="L35" s="81">
        <v>121</v>
      </c>
      <c r="M35" s="85">
        <v>170</v>
      </c>
      <c r="N35" s="98" t="s">
        <v>202</v>
      </c>
      <c r="O35" s="102">
        <v>54.679180000000002</v>
      </c>
      <c r="P35" s="102">
        <v>52.325919999999996</v>
      </c>
      <c r="Q35" s="104">
        <v>56.876069999999999</v>
      </c>
      <c r="R35" s="106"/>
      <c r="S35" s="106"/>
      <c r="T35" s="106"/>
      <c r="U35" s="106"/>
    </row>
    <row r="36" spans="1:21" s="72" customFormat="1" ht="14.25" customHeight="1" x14ac:dyDescent="0.25">
      <c r="A36" s="77"/>
      <c r="B36" s="81"/>
      <c r="C36" s="81"/>
      <c r="D36" s="85"/>
      <c r="E36" s="77"/>
      <c r="F36" s="81"/>
      <c r="G36" s="81"/>
      <c r="H36" s="90"/>
      <c r="I36" s="95"/>
      <c r="J36" s="77"/>
      <c r="K36" s="81"/>
      <c r="L36" s="81"/>
      <c r="M36" s="85"/>
      <c r="N36" s="98" t="s">
        <v>37</v>
      </c>
      <c r="O36" s="102">
        <v>58.433729999999997</v>
      </c>
      <c r="P36" s="102">
        <v>55.469180000000001</v>
      </c>
      <c r="Q36" s="104">
        <v>61.36992</v>
      </c>
      <c r="R36" s="106"/>
      <c r="S36" s="106"/>
      <c r="T36" s="106"/>
      <c r="U36" s="106"/>
    </row>
    <row r="37" spans="1:21" s="72" customFormat="1" ht="16.5" customHeight="1" x14ac:dyDescent="0.25">
      <c r="A37" s="78" t="s">
        <v>203</v>
      </c>
      <c r="B37" s="82">
        <f>SUM(B38:B42)</f>
        <v>445</v>
      </c>
      <c r="C37" s="82">
        <f>SUM(C38:C42)</f>
        <v>236</v>
      </c>
      <c r="D37" s="86">
        <f>SUM(D38:D42)</f>
        <v>209</v>
      </c>
      <c r="E37" s="78" t="s">
        <v>204</v>
      </c>
      <c r="F37" s="82">
        <f>SUM(F38:F42)</f>
        <v>1214</v>
      </c>
      <c r="G37" s="82">
        <f>SUM(G38:G42)</f>
        <v>627</v>
      </c>
      <c r="H37" s="91">
        <f>SUM(H38:H42)</f>
        <v>587</v>
      </c>
      <c r="I37" s="94"/>
      <c r="J37" s="78" t="s">
        <v>207</v>
      </c>
      <c r="K37" s="82">
        <f>SUM(K38:K42)</f>
        <v>1195</v>
      </c>
      <c r="L37" s="82">
        <f>SUM(L38:L42)</f>
        <v>479</v>
      </c>
      <c r="M37" s="86">
        <f>SUM(M38:M42)</f>
        <v>716</v>
      </c>
      <c r="N37" s="99"/>
      <c r="O37" s="81"/>
      <c r="P37" s="81"/>
      <c r="Q37" s="90"/>
      <c r="R37" s="106"/>
      <c r="S37" s="106"/>
      <c r="T37" s="106"/>
      <c r="U37" s="106"/>
    </row>
    <row r="38" spans="1:21" s="72" customFormat="1" ht="16.5" customHeight="1" x14ac:dyDescent="0.25">
      <c r="A38" s="77">
        <v>20</v>
      </c>
      <c r="B38" s="81">
        <f>C38+D38</f>
        <v>61</v>
      </c>
      <c r="C38" s="81">
        <v>32</v>
      </c>
      <c r="D38" s="85">
        <v>29</v>
      </c>
      <c r="E38" s="77">
        <v>50</v>
      </c>
      <c r="F38" s="81">
        <f>G38+H38</f>
        <v>232</v>
      </c>
      <c r="G38" s="81">
        <v>124</v>
      </c>
      <c r="H38" s="90">
        <v>108</v>
      </c>
      <c r="I38" s="95"/>
      <c r="J38" s="77">
        <v>80</v>
      </c>
      <c r="K38" s="81">
        <f>L38+M38</f>
        <v>251</v>
      </c>
      <c r="L38" s="81">
        <v>106</v>
      </c>
      <c r="M38" s="85">
        <v>145</v>
      </c>
      <c r="N38" s="96"/>
      <c r="O38" s="81"/>
      <c r="P38" s="81"/>
      <c r="Q38" s="90"/>
      <c r="R38" s="106"/>
      <c r="S38" s="106"/>
      <c r="T38" s="106"/>
      <c r="U38" s="106"/>
    </row>
    <row r="39" spans="1:21" s="72" customFormat="1" ht="16.5" customHeight="1" x14ac:dyDescent="0.25">
      <c r="A39" s="77">
        <v>21</v>
      </c>
      <c r="B39" s="81">
        <f>C39+D39</f>
        <v>76</v>
      </c>
      <c r="C39" s="81">
        <v>40</v>
      </c>
      <c r="D39" s="85">
        <v>36</v>
      </c>
      <c r="E39" s="77">
        <v>51</v>
      </c>
      <c r="F39" s="81">
        <f>G39+H39</f>
        <v>256</v>
      </c>
      <c r="G39" s="81">
        <v>119</v>
      </c>
      <c r="H39" s="90">
        <v>137</v>
      </c>
      <c r="I39" s="95"/>
      <c r="J39" s="77">
        <v>81</v>
      </c>
      <c r="K39" s="81">
        <f>L39+M39</f>
        <v>228</v>
      </c>
      <c r="L39" s="81">
        <v>88</v>
      </c>
      <c r="M39" s="85">
        <v>140</v>
      </c>
      <c r="N39" s="96"/>
      <c r="O39" s="81"/>
      <c r="P39" s="81"/>
      <c r="Q39" s="90"/>
      <c r="R39" s="106"/>
      <c r="S39" s="106"/>
      <c r="T39" s="106"/>
      <c r="U39" s="106"/>
    </row>
    <row r="40" spans="1:21" s="72" customFormat="1" ht="16.5" customHeight="1" x14ac:dyDescent="0.25">
      <c r="A40" s="77">
        <v>22</v>
      </c>
      <c r="B40" s="81">
        <f>C40+D40</f>
        <v>91</v>
      </c>
      <c r="C40" s="81">
        <v>48</v>
      </c>
      <c r="D40" s="85">
        <v>43</v>
      </c>
      <c r="E40" s="77">
        <v>52</v>
      </c>
      <c r="F40" s="81">
        <f>G40+H40</f>
        <v>242</v>
      </c>
      <c r="G40" s="81">
        <v>131</v>
      </c>
      <c r="H40" s="90">
        <v>111</v>
      </c>
      <c r="I40" s="95"/>
      <c r="J40" s="77">
        <v>82</v>
      </c>
      <c r="K40" s="81">
        <f>L40+M40</f>
        <v>245</v>
      </c>
      <c r="L40" s="81">
        <v>103</v>
      </c>
      <c r="M40" s="85">
        <v>142</v>
      </c>
      <c r="N40" s="96"/>
      <c r="O40" s="81"/>
      <c r="P40" s="81"/>
      <c r="Q40" s="90"/>
      <c r="R40" s="106"/>
      <c r="S40" s="106"/>
      <c r="T40" s="106"/>
      <c r="U40" s="106"/>
    </row>
    <row r="41" spans="1:21" s="72" customFormat="1" ht="16.5" customHeight="1" x14ac:dyDescent="0.25">
      <c r="A41" s="77">
        <v>23</v>
      </c>
      <c r="B41" s="81">
        <f>C41+D41</f>
        <v>110</v>
      </c>
      <c r="C41" s="81">
        <v>61</v>
      </c>
      <c r="D41" s="85">
        <v>49</v>
      </c>
      <c r="E41" s="77">
        <v>53</v>
      </c>
      <c r="F41" s="81">
        <f>G41+H41</f>
        <v>268</v>
      </c>
      <c r="G41" s="81">
        <v>145</v>
      </c>
      <c r="H41" s="90">
        <v>123</v>
      </c>
      <c r="I41" s="95"/>
      <c r="J41" s="77">
        <v>83</v>
      </c>
      <c r="K41" s="81">
        <f>L41+M41</f>
        <v>253</v>
      </c>
      <c r="L41" s="81">
        <v>91</v>
      </c>
      <c r="M41" s="85">
        <v>162</v>
      </c>
      <c r="N41" s="96"/>
      <c r="O41" s="81"/>
      <c r="P41" s="81"/>
      <c r="Q41" s="90"/>
      <c r="R41" s="106"/>
      <c r="S41" s="106"/>
      <c r="T41" s="106"/>
      <c r="U41" s="106"/>
    </row>
    <row r="42" spans="1:21" s="72" customFormat="1" ht="16.5" customHeight="1" x14ac:dyDescent="0.25">
      <c r="A42" s="77">
        <v>24</v>
      </c>
      <c r="B42" s="81">
        <f>C42+D42</f>
        <v>107</v>
      </c>
      <c r="C42" s="81">
        <v>55</v>
      </c>
      <c r="D42" s="85">
        <v>52</v>
      </c>
      <c r="E42" s="77">
        <v>54</v>
      </c>
      <c r="F42" s="81">
        <f>G42+H42</f>
        <v>216</v>
      </c>
      <c r="G42" s="81">
        <v>108</v>
      </c>
      <c r="H42" s="90">
        <v>108</v>
      </c>
      <c r="I42" s="95"/>
      <c r="J42" s="77">
        <v>84</v>
      </c>
      <c r="K42" s="81">
        <f>L42+M42</f>
        <v>218</v>
      </c>
      <c r="L42" s="81">
        <v>91</v>
      </c>
      <c r="M42" s="85">
        <v>127</v>
      </c>
      <c r="N42" s="96"/>
      <c r="O42" s="81"/>
      <c r="P42" s="81"/>
      <c r="Q42" s="90"/>
      <c r="R42" s="106"/>
      <c r="S42" s="106"/>
      <c r="T42" s="106"/>
      <c r="U42" s="106"/>
    </row>
    <row r="43" spans="1:21" s="72" customFormat="1" ht="14.25" customHeight="1" x14ac:dyDescent="0.25">
      <c r="A43" s="77"/>
      <c r="B43" s="81"/>
      <c r="C43" s="81"/>
      <c r="D43" s="85"/>
      <c r="E43" s="77"/>
      <c r="F43" s="81"/>
      <c r="G43" s="81"/>
      <c r="H43" s="90"/>
      <c r="I43" s="95"/>
      <c r="J43" s="77"/>
      <c r="K43" s="81"/>
      <c r="L43" s="81"/>
      <c r="M43" s="85"/>
      <c r="N43" s="96"/>
      <c r="O43" s="81"/>
      <c r="P43" s="81"/>
      <c r="Q43" s="90"/>
      <c r="R43" s="106"/>
      <c r="S43" s="106"/>
      <c r="T43" s="106"/>
      <c r="U43" s="106"/>
    </row>
    <row r="44" spans="1:21" s="72" customFormat="1" ht="16.5" customHeight="1" x14ac:dyDescent="0.25">
      <c r="A44" s="78" t="s">
        <v>208</v>
      </c>
      <c r="B44" s="82">
        <f>SUM(B45:B49)</f>
        <v>635</v>
      </c>
      <c r="C44" s="82">
        <f>SUM(C45:C49)</f>
        <v>348</v>
      </c>
      <c r="D44" s="86">
        <f>SUM(D45:D49)</f>
        <v>287</v>
      </c>
      <c r="E44" s="78" t="s">
        <v>209</v>
      </c>
      <c r="F44" s="82">
        <f>SUM(F45:F49)</f>
        <v>1278</v>
      </c>
      <c r="G44" s="82">
        <f>SUM(G45:G49)</f>
        <v>631</v>
      </c>
      <c r="H44" s="91">
        <f>SUM(H45:H49)</f>
        <v>647</v>
      </c>
      <c r="I44" s="94"/>
      <c r="J44" s="78" t="s">
        <v>69</v>
      </c>
      <c r="K44" s="82">
        <f>SUM(K45:K49)</f>
        <v>960</v>
      </c>
      <c r="L44" s="82">
        <f>SUM(L45:L49)</f>
        <v>340</v>
      </c>
      <c r="M44" s="86">
        <f>SUM(M45:M49)</f>
        <v>620</v>
      </c>
      <c r="N44" s="96"/>
      <c r="O44" s="81"/>
      <c r="P44" s="81"/>
      <c r="Q44" s="90"/>
      <c r="R44" s="106"/>
      <c r="S44" s="106"/>
      <c r="T44" s="106"/>
      <c r="U44" s="106"/>
    </row>
    <row r="45" spans="1:21" s="72" customFormat="1" ht="16.5" customHeight="1" x14ac:dyDescent="0.25">
      <c r="A45" s="77">
        <v>25</v>
      </c>
      <c r="B45" s="81">
        <f>C45+D45</f>
        <v>128</v>
      </c>
      <c r="C45" s="81">
        <v>71</v>
      </c>
      <c r="D45" s="85">
        <v>57</v>
      </c>
      <c r="E45" s="77">
        <v>55</v>
      </c>
      <c r="F45" s="81">
        <f>G45+H45</f>
        <v>268</v>
      </c>
      <c r="G45" s="81">
        <v>146</v>
      </c>
      <c r="H45" s="90">
        <v>122</v>
      </c>
      <c r="I45" s="95"/>
      <c r="J45" s="77">
        <v>85</v>
      </c>
      <c r="K45" s="81">
        <f>L45+M45</f>
        <v>231</v>
      </c>
      <c r="L45" s="81">
        <v>81</v>
      </c>
      <c r="M45" s="85">
        <v>150</v>
      </c>
      <c r="N45" s="96"/>
      <c r="O45" s="81"/>
      <c r="P45" s="81"/>
      <c r="Q45" s="90"/>
      <c r="R45" s="106"/>
      <c r="S45" s="106"/>
      <c r="T45" s="106"/>
      <c r="U45" s="106"/>
    </row>
    <row r="46" spans="1:21" s="72" customFormat="1" ht="16.5" customHeight="1" x14ac:dyDescent="0.25">
      <c r="A46" s="77">
        <v>26</v>
      </c>
      <c r="B46" s="81">
        <f>C46+D46</f>
        <v>116</v>
      </c>
      <c r="C46" s="81">
        <v>62</v>
      </c>
      <c r="D46" s="85">
        <v>54</v>
      </c>
      <c r="E46" s="77">
        <v>56</v>
      </c>
      <c r="F46" s="81">
        <f>G46+H46</f>
        <v>253</v>
      </c>
      <c r="G46" s="81">
        <v>122</v>
      </c>
      <c r="H46" s="90">
        <v>131</v>
      </c>
      <c r="I46" s="95"/>
      <c r="J46" s="77">
        <v>86</v>
      </c>
      <c r="K46" s="81">
        <f>L46+M46</f>
        <v>222</v>
      </c>
      <c r="L46" s="81">
        <v>99</v>
      </c>
      <c r="M46" s="85">
        <v>123</v>
      </c>
      <c r="N46" s="96"/>
      <c r="O46" s="81"/>
      <c r="P46" s="81"/>
      <c r="Q46" s="90"/>
      <c r="R46" s="106"/>
      <c r="S46" s="106"/>
      <c r="T46" s="106"/>
      <c r="U46" s="106"/>
    </row>
    <row r="47" spans="1:21" s="72" customFormat="1" ht="16.5" customHeight="1" x14ac:dyDescent="0.25">
      <c r="A47" s="77">
        <v>27</v>
      </c>
      <c r="B47" s="81">
        <f>C47+D47</f>
        <v>113</v>
      </c>
      <c r="C47" s="81">
        <v>61</v>
      </c>
      <c r="D47" s="85">
        <v>52</v>
      </c>
      <c r="E47" s="77">
        <v>57</v>
      </c>
      <c r="F47" s="81">
        <f>G47+H47</f>
        <v>260</v>
      </c>
      <c r="G47" s="81">
        <v>127</v>
      </c>
      <c r="H47" s="90">
        <v>133</v>
      </c>
      <c r="I47" s="95"/>
      <c r="J47" s="77">
        <v>87</v>
      </c>
      <c r="K47" s="81">
        <f>L47+M47</f>
        <v>171</v>
      </c>
      <c r="L47" s="81">
        <v>59</v>
      </c>
      <c r="M47" s="85">
        <v>112</v>
      </c>
      <c r="N47" s="96"/>
      <c r="O47" s="81"/>
      <c r="P47" s="81"/>
      <c r="Q47" s="90"/>
      <c r="R47" s="106"/>
      <c r="S47" s="106"/>
      <c r="T47" s="106"/>
      <c r="U47" s="106"/>
    </row>
    <row r="48" spans="1:21" s="72" customFormat="1" ht="16.5" customHeight="1" x14ac:dyDescent="0.25">
      <c r="A48" s="77">
        <v>28</v>
      </c>
      <c r="B48" s="81">
        <f>C48+D48</f>
        <v>136</v>
      </c>
      <c r="C48" s="81">
        <v>77</v>
      </c>
      <c r="D48" s="85">
        <v>59</v>
      </c>
      <c r="E48" s="77">
        <v>58</v>
      </c>
      <c r="F48" s="81">
        <f>G48+H48</f>
        <v>249</v>
      </c>
      <c r="G48" s="81">
        <v>105</v>
      </c>
      <c r="H48" s="90">
        <v>144</v>
      </c>
      <c r="I48" s="95"/>
      <c r="J48" s="77">
        <v>88</v>
      </c>
      <c r="K48" s="81">
        <f>L48+M48</f>
        <v>172</v>
      </c>
      <c r="L48" s="81">
        <v>47</v>
      </c>
      <c r="M48" s="85">
        <v>125</v>
      </c>
      <c r="N48" s="96"/>
      <c r="O48" s="81"/>
      <c r="P48" s="81"/>
      <c r="Q48" s="90"/>
      <c r="R48" s="106"/>
      <c r="S48" s="106"/>
      <c r="T48" s="106"/>
      <c r="U48" s="106"/>
    </row>
    <row r="49" spans="1:21" s="72" customFormat="1" ht="16.5" customHeight="1" x14ac:dyDescent="0.25">
      <c r="A49" s="77">
        <v>29</v>
      </c>
      <c r="B49" s="81">
        <f>C49+D49</f>
        <v>142</v>
      </c>
      <c r="C49" s="81">
        <v>77</v>
      </c>
      <c r="D49" s="85">
        <v>65</v>
      </c>
      <c r="E49" s="77">
        <v>59</v>
      </c>
      <c r="F49" s="81">
        <f>G49+H49</f>
        <v>248</v>
      </c>
      <c r="G49" s="81">
        <v>131</v>
      </c>
      <c r="H49" s="90">
        <v>117</v>
      </c>
      <c r="I49" s="95"/>
      <c r="J49" s="77">
        <v>89</v>
      </c>
      <c r="K49" s="81">
        <f>L49+M49</f>
        <v>164</v>
      </c>
      <c r="L49" s="81">
        <v>54</v>
      </c>
      <c r="M49" s="85">
        <v>110</v>
      </c>
      <c r="N49" s="96"/>
      <c r="O49" s="81"/>
      <c r="P49" s="81"/>
      <c r="Q49" s="90"/>
      <c r="R49" s="106"/>
      <c r="S49" s="106"/>
      <c r="T49" s="106"/>
      <c r="U49" s="106"/>
    </row>
    <row r="50" spans="1:21" s="72" customFormat="1" ht="9.75" customHeight="1" x14ac:dyDescent="0.25">
      <c r="A50" s="79"/>
      <c r="B50" s="83"/>
      <c r="C50" s="83"/>
      <c r="D50" s="87"/>
      <c r="E50" s="79"/>
      <c r="F50" s="83"/>
      <c r="G50" s="83"/>
      <c r="H50" s="53"/>
      <c r="I50" s="95"/>
      <c r="J50" s="79"/>
      <c r="K50" s="83"/>
      <c r="L50" s="83"/>
      <c r="M50" s="87"/>
      <c r="N50" s="100"/>
      <c r="O50" s="83"/>
      <c r="P50" s="83"/>
      <c r="Q50" s="53"/>
      <c r="R50" s="106"/>
      <c r="S50" s="106"/>
      <c r="T50" s="106"/>
      <c r="U50" s="106"/>
    </row>
    <row r="51" spans="1:21" x14ac:dyDescent="0.25">
      <c r="A51" s="3"/>
      <c r="B51" s="1"/>
      <c r="C51" s="1"/>
      <c r="D51" s="1"/>
      <c r="E51" s="3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3"/>
      <c r="B52" s="1"/>
      <c r="C52" s="1"/>
      <c r="D52" s="1"/>
      <c r="E52" s="3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3"/>
      <c r="B53" s="1"/>
      <c r="C53" s="1"/>
      <c r="D53" s="1"/>
      <c r="E53" s="3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3"/>
      <c r="B54" s="1"/>
      <c r="C54" s="1"/>
      <c r="D54" s="1"/>
      <c r="E54" s="3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3"/>
      <c r="B55" s="1"/>
      <c r="C55" s="1"/>
      <c r="D55" s="1"/>
      <c r="E55" s="3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3"/>
      <c r="B56" s="1"/>
      <c r="C56" s="1"/>
      <c r="D56" s="1"/>
      <c r="E56" s="3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3"/>
      <c r="B57" s="1"/>
      <c r="C57" s="1"/>
      <c r="D57" s="1"/>
      <c r="E57" s="3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3"/>
      <c r="B58" s="1"/>
      <c r="C58" s="1"/>
      <c r="D58" s="1"/>
      <c r="E58" s="3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3"/>
      <c r="B59" s="1"/>
      <c r="C59" s="1"/>
      <c r="D59" s="1"/>
      <c r="E59" s="3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3"/>
      <c r="B60" s="1"/>
      <c r="C60" s="1"/>
      <c r="D60" s="1"/>
      <c r="E60" s="3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3"/>
      <c r="B61" s="1"/>
      <c r="C61" s="1"/>
      <c r="D61" s="1"/>
      <c r="E61" s="3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phoneticPr fontId="3"/>
  <pageMargins left="0.78740157480314965" right="0.78740157480314965" top="0.98425196850393681" bottom="0.78740157480314965" header="0.51181102362204722" footer="0.51181102362204722"/>
  <pageSetup paperSize="9" scale="94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5"/>
  <sheetViews>
    <sheetView view="pageBreakPreview" zoomScale="70" zoomScaleSheetLayoutView="70" workbookViewId="0">
      <selection activeCell="D40" sqref="D40"/>
    </sheetView>
  </sheetViews>
  <sheetFormatPr defaultColWidth="9" defaultRowHeight="12.75" x14ac:dyDescent="0.25"/>
  <cols>
    <col min="1" max="1" width="4.59765625" style="2" customWidth="1"/>
    <col min="2" max="2" width="5" style="2" customWidth="1"/>
    <col min="3" max="3" width="10" style="2" customWidth="1"/>
    <col min="4" max="4" width="10.3984375" style="2" bestFit="1" customWidth="1"/>
    <col min="5" max="11" width="7.59765625" style="2" customWidth="1"/>
    <col min="12" max="12" width="8.86328125" style="2" bestFit="1" customWidth="1"/>
    <col min="13" max="15" width="8.46484375" style="2" customWidth="1"/>
    <col min="16" max="19" width="10.3984375" style="2" customWidth="1"/>
    <col min="20" max="21" width="8.46484375" style="2" bestFit="1" customWidth="1"/>
    <col min="22" max="22" width="7.59765625" style="2" bestFit="1" customWidth="1"/>
    <col min="23" max="23" width="7.59765625" style="2" customWidth="1"/>
    <col min="24" max="24" width="4.59765625" style="2" customWidth="1"/>
    <col min="25" max="25" width="4.1328125" style="2" customWidth="1"/>
    <col min="26" max="28" width="7.3984375" style="2" customWidth="1"/>
    <col min="29" max="29" width="9" style="2" customWidth="1"/>
    <col min="30" max="16384" width="9" style="2"/>
  </cols>
  <sheetData>
    <row r="1" spans="1:33" ht="15.4" x14ac:dyDescent="0.3">
      <c r="A1" s="108" t="s">
        <v>211</v>
      </c>
      <c r="B1" s="119"/>
      <c r="C1" s="11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76" t="s">
        <v>148</v>
      </c>
    </row>
    <row r="2" spans="1:33" x14ac:dyDescent="0.25">
      <c r="A2" s="7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72"/>
      <c r="Y2" s="72"/>
      <c r="Z2" s="72"/>
      <c r="AA2" s="72"/>
      <c r="AB2" s="72"/>
      <c r="AC2" s="72"/>
    </row>
    <row r="3" spans="1:33" ht="15.4" x14ac:dyDescent="0.25">
      <c r="A3" s="109" t="s">
        <v>206</v>
      </c>
      <c r="B3" s="121"/>
      <c r="C3" s="117"/>
      <c r="D3" s="95"/>
      <c r="E3" s="95"/>
      <c r="F3" s="95"/>
      <c r="G3" s="95"/>
      <c r="H3" s="95"/>
      <c r="I3" s="95"/>
      <c r="J3" s="95"/>
      <c r="K3" s="95"/>
      <c r="L3" s="95"/>
      <c r="M3" s="95"/>
      <c r="N3" s="113"/>
      <c r="O3" s="113"/>
      <c r="P3" s="113"/>
      <c r="Q3" s="124" t="s">
        <v>21</v>
      </c>
      <c r="R3" s="93"/>
      <c r="S3" s="93"/>
      <c r="T3" s="93"/>
      <c r="U3" s="93"/>
      <c r="V3" s="93"/>
      <c r="W3" s="93"/>
      <c r="X3" s="106"/>
      <c r="Y3" s="106"/>
      <c r="Z3" s="106"/>
      <c r="AA3" s="72"/>
      <c r="AB3" s="72"/>
      <c r="AC3" s="72"/>
    </row>
    <row r="4" spans="1:33" ht="7.5" customHeight="1" x14ac:dyDescent="0.25">
      <c r="A4" s="95"/>
      <c r="B4" s="5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124"/>
      <c r="O4" s="124"/>
      <c r="P4" s="124"/>
      <c r="Q4" s="124"/>
      <c r="R4" s="93"/>
      <c r="S4" s="93"/>
      <c r="T4" s="93"/>
      <c r="U4" s="93"/>
      <c r="V4" s="93"/>
      <c r="W4" s="93"/>
      <c r="X4" s="106"/>
      <c r="Y4" s="106"/>
      <c r="Z4" s="106"/>
      <c r="AA4" s="72"/>
      <c r="AB4" s="72"/>
      <c r="AC4" s="72"/>
    </row>
    <row r="5" spans="1:33" x14ac:dyDescent="0.25">
      <c r="A5" s="263" t="s">
        <v>17</v>
      </c>
      <c r="B5" s="264"/>
      <c r="C5" s="297" t="s">
        <v>0</v>
      </c>
      <c r="D5" s="298"/>
      <c r="E5" s="298"/>
      <c r="F5" s="298"/>
      <c r="G5" s="299"/>
      <c r="H5" s="300" t="s">
        <v>2</v>
      </c>
      <c r="I5" s="301"/>
      <c r="J5" s="301"/>
      <c r="K5" s="301"/>
      <c r="L5" s="301"/>
      <c r="M5" s="263" t="s">
        <v>7</v>
      </c>
      <c r="N5" s="263"/>
      <c r="O5" s="263"/>
      <c r="P5" s="263"/>
      <c r="Q5" s="263"/>
      <c r="R5" s="170"/>
      <c r="S5" s="170"/>
      <c r="T5" s="170"/>
      <c r="U5" s="170"/>
      <c r="V5" s="93"/>
      <c r="W5" s="93"/>
      <c r="X5" s="106"/>
      <c r="Y5" s="106"/>
      <c r="Z5" s="72"/>
      <c r="AA5" s="72"/>
      <c r="AB5" s="72"/>
    </row>
    <row r="6" spans="1:33" s="28" customFormat="1" x14ac:dyDescent="0.25">
      <c r="A6" s="265"/>
      <c r="B6" s="266"/>
      <c r="C6" s="125" t="s">
        <v>0</v>
      </c>
      <c r="D6" s="130" t="s">
        <v>212</v>
      </c>
      <c r="E6" s="125" t="s">
        <v>213</v>
      </c>
      <c r="F6" s="125" t="s">
        <v>160</v>
      </c>
      <c r="G6" s="125" t="s">
        <v>81</v>
      </c>
      <c r="H6" s="125" t="s">
        <v>0</v>
      </c>
      <c r="I6" s="130" t="s">
        <v>212</v>
      </c>
      <c r="J6" s="125" t="s">
        <v>213</v>
      </c>
      <c r="K6" s="125" t="s">
        <v>160</v>
      </c>
      <c r="L6" s="147" t="s">
        <v>81</v>
      </c>
      <c r="M6" s="153" t="s">
        <v>0</v>
      </c>
      <c r="N6" s="130" t="s">
        <v>212</v>
      </c>
      <c r="O6" s="125" t="s">
        <v>213</v>
      </c>
      <c r="P6" s="125" t="s">
        <v>160</v>
      </c>
      <c r="Q6" s="147" t="s">
        <v>81</v>
      </c>
      <c r="R6" s="110"/>
      <c r="S6" s="170"/>
      <c r="T6" s="170"/>
      <c r="U6" s="170"/>
      <c r="V6" s="88"/>
      <c r="W6" s="114"/>
      <c r="X6" s="181"/>
      <c r="Y6" s="105"/>
      <c r="Z6" s="71"/>
      <c r="AA6" s="71"/>
      <c r="AB6" s="71"/>
    </row>
    <row r="7" spans="1:33" s="28" customFormat="1" ht="6.75" customHeight="1" x14ac:dyDescent="0.25">
      <c r="A7" s="110"/>
      <c r="B7" s="77"/>
      <c r="C7" s="126"/>
      <c r="D7" s="110"/>
      <c r="E7" s="126"/>
      <c r="F7" s="110"/>
      <c r="G7" s="126"/>
      <c r="H7" s="110"/>
      <c r="I7" s="126"/>
      <c r="J7" s="110"/>
      <c r="K7" s="126"/>
      <c r="L7" s="135"/>
      <c r="M7" s="136"/>
      <c r="N7" s="161"/>
      <c r="O7" s="126"/>
      <c r="P7" s="166"/>
      <c r="Q7" s="110"/>
      <c r="R7" s="170"/>
      <c r="S7" s="170"/>
      <c r="T7" s="170"/>
      <c r="U7" s="170"/>
      <c r="V7" s="88"/>
      <c r="W7" s="114"/>
      <c r="X7" s="181"/>
      <c r="Y7" s="105"/>
      <c r="Z7" s="71"/>
      <c r="AA7" s="71"/>
      <c r="AB7" s="71"/>
    </row>
    <row r="8" spans="1:33" ht="15" customHeight="1" x14ac:dyDescent="0.25">
      <c r="A8" s="111" t="s">
        <v>214</v>
      </c>
      <c r="B8" s="122">
        <v>60</v>
      </c>
      <c r="C8" s="81">
        <f>H8+M8</f>
        <v>8</v>
      </c>
      <c r="D8" s="103" t="s">
        <v>215</v>
      </c>
      <c r="E8" s="81">
        <f>J8+O8</f>
        <v>5</v>
      </c>
      <c r="F8" s="131">
        <v>1</v>
      </c>
      <c r="G8" s="131">
        <v>2</v>
      </c>
      <c r="H8" s="81">
        <f>SUM(I8:L8)</f>
        <v>3</v>
      </c>
      <c r="I8" s="101" t="s">
        <v>215</v>
      </c>
      <c r="J8" s="124">
        <v>2</v>
      </c>
      <c r="K8" s="131" t="s">
        <v>215</v>
      </c>
      <c r="L8" s="90">
        <v>1</v>
      </c>
      <c r="M8" s="96">
        <f>SUM(N8:Q8)</f>
        <v>5</v>
      </c>
      <c r="N8" s="131" t="s">
        <v>215</v>
      </c>
      <c r="O8" s="164">
        <v>3</v>
      </c>
      <c r="P8" s="164">
        <v>1</v>
      </c>
      <c r="Q8" s="114">
        <v>1</v>
      </c>
      <c r="R8" s="170"/>
      <c r="S8" s="170"/>
      <c r="T8" s="170"/>
      <c r="U8" s="170"/>
      <c r="V8" s="93"/>
      <c r="W8" s="93"/>
      <c r="X8" s="106"/>
      <c r="Y8" s="106"/>
      <c r="Z8" s="72"/>
      <c r="AA8" s="72"/>
      <c r="AB8" s="72"/>
    </row>
    <row r="9" spans="1:33" ht="15" customHeight="1" x14ac:dyDescent="0.25">
      <c r="A9" s="112" t="s">
        <v>97</v>
      </c>
      <c r="B9" s="123">
        <v>2</v>
      </c>
      <c r="C9" s="81">
        <f>SUM(D9:G9)</f>
        <v>6</v>
      </c>
      <c r="D9" s="131" t="s">
        <v>215</v>
      </c>
      <c r="E9" s="81">
        <f t="shared" ref="E9:F12" si="0">O9</f>
        <v>1</v>
      </c>
      <c r="F9" s="131">
        <f t="shared" si="0"/>
        <v>1</v>
      </c>
      <c r="G9" s="131">
        <f t="shared" ref="G9:G14" si="1">L9+Q9</f>
        <v>4</v>
      </c>
      <c r="H9" s="81">
        <f t="shared" ref="H9:H15" si="2">SUM(I9:L9)</f>
        <v>1</v>
      </c>
      <c r="I9" s="131" t="s">
        <v>215</v>
      </c>
      <c r="J9" s="101" t="s">
        <v>215</v>
      </c>
      <c r="K9" s="131" t="s">
        <v>215</v>
      </c>
      <c r="L9" s="90">
        <v>1</v>
      </c>
      <c r="M9" s="96">
        <f t="shared" ref="M9:M15" si="3">SUM(N9:Q9)</f>
        <v>5</v>
      </c>
      <c r="N9" s="131" t="s">
        <v>215</v>
      </c>
      <c r="O9" s="164">
        <v>1</v>
      </c>
      <c r="P9" s="164">
        <v>1</v>
      </c>
      <c r="Q9" s="114">
        <v>3</v>
      </c>
      <c r="R9" s="170"/>
      <c r="S9" s="170"/>
      <c r="T9" s="170"/>
      <c r="U9" s="170"/>
      <c r="V9" s="93"/>
      <c r="W9" s="93"/>
      <c r="X9" s="106"/>
      <c r="Y9" s="106"/>
      <c r="Z9" s="72"/>
      <c r="AA9" s="72"/>
      <c r="AB9" s="72"/>
    </row>
    <row r="10" spans="1:33" ht="15" customHeight="1" x14ac:dyDescent="0.25">
      <c r="A10" s="114"/>
      <c r="B10" s="122">
        <v>7</v>
      </c>
      <c r="C10" s="81">
        <f t="shared" ref="C10:C15" si="4">SUM(D10:G10)</f>
        <v>15</v>
      </c>
      <c r="D10" s="131">
        <f>I10+N10</f>
        <v>2</v>
      </c>
      <c r="E10" s="81">
        <f t="shared" si="0"/>
        <v>3</v>
      </c>
      <c r="F10" s="90">
        <f t="shared" si="0"/>
        <v>2</v>
      </c>
      <c r="G10" s="81">
        <f t="shared" si="1"/>
        <v>8</v>
      </c>
      <c r="H10" s="81">
        <f t="shared" si="2"/>
        <v>3</v>
      </c>
      <c r="I10" s="131">
        <v>1</v>
      </c>
      <c r="J10" s="131" t="s">
        <v>215</v>
      </c>
      <c r="K10" s="131" t="s">
        <v>215</v>
      </c>
      <c r="L10" s="90">
        <v>2</v>
      </c>
      <c r="M10" s="96">
        <f t="shared" si="3"/>
        <v>12</v>
      </c>
      <c r="N10" s="131">
        <v>1</v>
      </c>
      <c r="O10" s="164">
        <v>3</v>
      </c>
      <c r="P10" s="164">
        <v>2</v>
      </c>
      <c r="Q10" s="114">
        <v>6</v>
      </c>
      <c r="R10" s="170"/>
      <c r="S10" s="170"/>
      <c r="T10" s="170"/>
      <c r="U10" s="170"/>
      <c r="V10" s="93"/>
      <c r="W10" s="93"/>
      <c r="X10" s="106"/>
      <c r="Y10" s="106"/>
      <c r="Z10" s="72"/>
      <c r="AA10" s="72"/>
      <c r="AB10" s="72"/>
    </row>
    <row r="11" spans="1:33" ht="15" customHeight="1" x14ac:dyDescent="0.25">
      <c r="A11" s="114"/>
      <c r="B11" s="122">
        <v>12</v>
      </c>
      <c r="C11" s="81">
        <f t="shared" si="4"/>
        <v>39</v>
      </c>
      <c r="D11" s="123" t="s">
        <v>215</v>
      </c>
      <c r="E11" s="81">
        <f t="shared" si="0"/>
        <v>20</v>
      </c>
      <c r="F11" s="90">
        <f t="shared" si="0"/>
        <v>1</v>
      </c>
      <c r="G11" s="81">
        <f t="shared" si="1"/>
        <v>18</v>
      </c>
      <c r="H11" s="81">
        <f t="shared" si="2"/>
        <v>1</v>
      </c>
      <c r="I11" s="101" t="s">
        <v>215</v>
      </c>
      <c r="J11" s="131" t="s">
        <v>215</v>
      </c>
      <c r="K11" s="131" t="s">
        <v>215</v>
      </c>
      <c r="L11" s="90">
        <v>1</v>
      </c>
      <c r="M11" s="96">
        <f t="shared" si="3"/>
        <v>38</v>
      </c>
      <c r="N11" s="123" t="s">
        <v>215</v>
      </c>
      <c r="O11" s="164">
        <v>20</v>
      </c>
      <c r="P11" s="164">
        <v>1</v>
      </c>
      <c r="Q11" s="114">
        <v>17</v>
      </c>
      <c r="R11" s="170"/>
      <c r="S11" s="170"/>
      <c r="T11" s="170"/>
      <c r="U11" s="170"/>
      <c r="V11" s="93"/>
      <c r="W11" s="93"/>
      <c r="X11" s="106"/>
      <c r="Y11" s="106"/>
      <c r="Z11" s="72"/>
      <c r="AA11" s="72"/>
      <c r="AB11" s="72"/>
    </row>
    <row r="12" spans="1:33" ht="15" customHeight="1" x14ac:dyDescent="0.25">
      <c r="A12" s="113"/>
      <c r="B12" s="122">
        <v>17</v>
      </c>
      <c r="C12" s="81">
        <f t="shared" si="4"/>
        <v>80</v>
      </c>
      <c r="D12" s="131" t="s">
        <v>215</v>
      </c>
      <c r="E12" s="81">
        <f t="shared" si="0"/>
        <v>44</v>
      </c>
      <c r="F12" s="90">
        <f t="shared" si="0"/>
        <v>2</v>
      </c>
      <c r="G12" s="81">
        <f t="shared" si="1"/>
        <v>34</v>
      </c>
      <c r="H12" s="81">
        <f t="shared" si="2"/>
        <v>1</v>
      </c>
      <c r="I12" s="131" t="s">
        <v>215</v>
      </c>
      <c r="J12" s="131" t="s">
        <v>215</v>
      </c>
      <c r="K12" s="131" t="s">
        <v>215</v>
      </c>
      <c r="L12" s="90">
        <v>1</v>
      </c>
      <c r="M12" s="96">
        <f t="shared" si="3"/>
        <v>79</v>
      </c>
      <c r="N12" s="131" t="s">
        <v>215</v>
      </c>
      <c r="O12" s="164">
        <v>44</v>
      </c>
      <c r="P12" s="164">
        <v>2</v>
      </c>
      <c r="Q12" s="114">
        <v>33</v>
      </c>
      <c r="R12" s="170"/>
      <c r="S12" s="170"/>
      <c r="T12" s="170"/>
      <c r="U12" s="170"/>
      <c r="V12" s="93"/>
      <c r="W12" s="93"/>
      <c r="X12" s="106"/>
      <c r="Y12" s="106"/>
      <c r="Z12" s="72"/>
      <c r="AA12" s="72"/>
      <c r="AB12" s="72"/>
    </row>
    <row r="13" spans="1:33" ht="15" customHeight="1" x14ac:dyDescent="0.25">
      <c r="A13" s="113"/>
      <c r="B13" s="122">
        <v>22</v>
      </c>
      <c r="C13" s="81">
        <f t="shared" si="4"/>
        <v>111</v>
      </c>
      <c r="D13" s="131">
        <f>I13+N13</f>
        <v>2</v>
      </c>
      <c r="E13" s="81">
        <f>J13+O13</f>
        <v>73</v>
      </c>
      <c r="F13" s="90">
        <f>K13+P13</f>
        <v>2</v>
      </c>
      <c r="G13" s="81">
        <f t="shared" si="1"/>
        <v>34</v>
      </c>
      <c r="H13" s="81">
        <f t="shared" si="2"/>
        <v>8</v>
      </c>
      <c r="I13" s="131">
        <v>1</v>
      </c>
      <c r="J13" s="131">
        <v>5</v>
      </c>
      <c r="K13" s="131">
        <v>1</v>
      </c>
      <c r="L13" s="90">
        <v>1</v>
      </c>
      <c r="M13" s="96">
        <f t="shared" si="3"/>
        <v>103</v>
      </c>
      <c r="N13" s="131">
        <v>1</v>
      </c>
      <c r="O13" s="164">
        <v>68</v>
      </c>
      <c r="P13" s="164">
        <v>1</v>
      </c>
      <c r="Q13" s="113">
        <v>33</v>
      </c>
      <c r="R13" s="170"/>
      <c r="S13" s="170"/>
      <c r="T13" s="170"/>
      <c r="U13" s="170"/>
      <c r="V13" s="93"/>
      <c r="W13" s="93"/>
      <c r="X13" s="106"/>
      <c r="Y13" s="106"/>
      <c r="Z13" s="72"/>
      <c r="AA13" s="72"/>
      <c r="AB13" s="72"/>
    </row>
    <row r="14" spans="1:33" ht="15" customHeight="1" x14ac:dyDescent="0.25">
      <c r="A14" s="113"/>
      <c r="B14" s="122">
        <v>27</v>
      </c>
      <c r="C14" s="81">
        <f t="shared" si="4"/>
        <v>102</v>
      </c>
      <c r="D14" s="123">
        <v>1</v>
      </c>
      <c r="E14" s="81">
        <f>J14+O14</f>
        <v>70</v>
      </c>
      <c r="F14" s="90">
        <v>1</v>
      </c>
      <c r="G14" s="81">
        <f t="shared" si="1"/>
        <v>30</v>
      </c>
      <c r="H14" s="81">
        <f t="shared" si="2"/>
        <v>13</v>
      </c>
      <c r="I14" s="131" t="s">
        <v>215</v>
      </c>
      <c r="J14" s="103">
        <v>9</v>
      </c>
      <c r="K14" s="103">
        <v>1</v>
      </c>
      <c r="L14" s="148">
        <v>3</v>
      </c>
      <c r="M14" s="96">
        <f t="shared" si="3"/>
        <v>89</v>
      </c>
      <c r="N14" s="124">
        <v>1</v>
      </c>
      <c r="O14" s="148">
        <v>61</v>
      </c>
      <c r="P14" s="131" t="s">
        <v>215</v>
      </c>
      <c r="Q14" s="148">
        <v>27</v>
      </c>
      <c r="R14" s="170"/>
      <c r="S14" s="95"/>
      <c r="T14" s="95"/>
      <c r="U14" s="95"/>
      <c r="V14" s="95"/>
      <c r="W14" s="95"/>
      <c r="X14" s="182"/>
      <c r="Y14" s="58"/>
      <c r="Z14" s="58"/>
      <c r="AA14" s="58"/>
      <c r="AB14" s="58"/>
      <c r="AC14" s="58"/>
      <c r="AD14" s="186"/>
      <c r="AE14" s="182"/>
      <c r="AF14" s="186"/>
      <c r="AG14" s="186"/>
    </row>
    <row r="15" spans="1:33" ht="15" customHeight="1" x14ac:dyDescent="0.25">
      <c r="A15" s="113" t="s">
        <v>260</v>
      </c>
      <c r="B15" s="122">
        <v>2</v>
      </c>
      <c r="C15" s="81">
        <f t="shared" si="4"/>
        <v>173</v>
      </c>
      <c r="D15" s="123">
        <v>1</v>
      </c>
      <c r="E15" s="81">
        <v>21</v>
      </c>
      <c r="F15" s="90">
        <v>4</v>
      </c>
      <c r="G15" s="81">
        <v>147</v>
      </c>
      <c r="H15" s="81">
        <f t="shared" si="2"/>
        <v>35</v>
      </c>
      <c r="I15" s="131" t="s">
        <v>215</v>
      </c>
      <c r="J15" s="103">
        <v>6</v>
      </c>
      <c r="K15" s="103">
        <v>3</v>
      </c>
      <c r="L15" s="90">
        <v>26</v>
      </c>
      <c r="M15" s="96">
        <f t="shared" si="3"/>
        <v>138</v>
      </c>
      <c r="N15" s="124">
        <v>1</v>
      </c>
      <c r="O15" s="148">
        <v>15</v>
      </c>
      <c r="P15" s="131">
        <v>1</v>
      </c>
      <c r="Q15" s="148">
        <v>121</v>
      </c>
      <c r="R15" s="170"/>
      <c r="S15" s="95"/>
      <c r="T15" s="95"/>
      <c r="U15" s="95"/>
      <c r="V15" s="95"/>
      <c r="W15" s="95"/>
      <c r="X15" s="182"/>
      <c r="Y15" s="58"/>
      <c r="Z15" s="58"/>
      <c r="AA15" s="58"/>
      <c r="AB15" s="58"/>
      <c r="AC15" s="58"/>
      <c r="AD15" s="186"/>
      <c r="AE15" s="182"/>
      <c r="AF15" s="186"/>
      <c r="AG15" s="186"/>
    </row>
    <row r="16" spans="1:33" ht="6.75" customHeight="1" x14ac:dyDescent="0.25">
      <c r="A16" s="115"/>
      <c r="B16" s="115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7"/>
      <c r="N16" s="53"/>
      <c r="O16" s="53"/>
      <c r="P16" s="53"/>
      <c r="Q16" s="169"/>
      <c r="R16" s="170"/>
      <c r="S16" s="95"/>
      <c r="T16" s="95"/>
      <c r="U16" s="95"/>
      <c r="V16" s="95"/>
      <c r="W16" s="95"/>
      <c r="X16" s="182"/>
      <c r="Y16" s="58"/>
      <c r="Z16" s="58"/>
      <c r="AA16" s="58"/>
      <c r="AB16" s="58"/>
      <c r="AC16" s="58"/>
      <c r="AD16" s="186"/>
      <c r="AE16" s="182"/>
      <c r="AF16" s="186"/>
      <c r="AG16" s="186"/>
    </row>
    <row r="17" spans="1:49" ht="6" customHeight="1" x14ac:dyDescent="0.25">
      <c r="A17" s="7"/>
      <c r="B17" s="93"/>
      <c r="C17" s="93"/>
      <c r="D17" s="93"/>
      <c r="E17" s="93"/>
      <c r="F17" s="93"/>
      <c r="G17" s="93"/>
      <c r="H17" s="95"/>
      <c r="I17" s="95"/>
      <c r="J17" s="95"/>
      <c r="K17" s="95"/>
      <c r="L17" s="95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106"/>
      <c r="Y17" s="106"/>
      <c r="Z17" s="106"/>
      <c r="AA17" s="72"/>
      <c r="AB17" s="72"/>
      <c r="AC17" s="72"/>
    </row>
    <row r="18" spans="1:49" x14ac:dyDescent="0.25">
      <c r="A18" s="7"/>
      <c r="B18" s="93"/>
      <c r="C18" s="93"/>
      <c r="D18" s="93"/>
      <c r="E18" s="93"/>
      <c r="F18" s="93"/>
      <c r="G18" s="93"/>
      <c r="H18" s="95"/>
      <c r="I18" s="95"/>
      <c r="J18" s="95"/>
      <c r="K18" s="95"/>
      <c r="L18" s="95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106"/>
      <c r="Y18" s="106"/>
      <c r="Z18" s="106"/>
      <c r="AA18" s="72"/>
      <c r="AB18" s="72"/>
      <c r="AC18" s="72"/>
    </row>
    <row r="19" spans="1:49" ht="15.4" x14ac:dyDescent="0.25">
      <c r="A19" s="109" t="s">
        <v>217</v>
      </c>
      <c r="B19" s="121"/>
      <c r="C19" s="117"/>
      <c r="D19" s="117"/>
      <c r="E19" s="117"/>
      <c r="F19" s="95"/>
      <c r="G19" s="95"/>
      <c r="H19" s="95"/>
      <c r="I19" s="95"/>
      <c r="J19" s="95"/>
      <c r="K19" s="95"/>
      <c r="L19" s="54"/>
      <c r="M19" s="113"/>
      <c r="N19" s="113"/>
      <c r="P19" s="124" t="s">
        <v>265</v>
      </c>
      <c r="S19" s="93"/>
      <c r="T19" s="93"/>
      <c r="U19" s="93"/>
      <c r="V19" s="93"/>
      <c r="W19" s="93"/>
      <c r="X19" s="106"/>
      <c r="Y19" s="106"/>
      <c r="Z19" s="106"/>
      <c r="AA19" s="72"/>
      <c r="AB19" s="72"/>
      <c r="AC19" s="72"/>
    </row>
    <row r="20" spans="1:49" ht="6.75" customHeight="1" x14ac:dyDescent="0.25">
      <c r="A20" s="95"/>
      <c r="B20" s="7"/>
      <c r="C20" s="95"/>
      <c r="D20" s="95"/>
      <c r="E20" s="95"/>
      <c r="F20" s="95"/>
      <c r="G20" s="95"/>
      <c r="H20" s="95"/>
      <c r="I20" s="95"/>
      <c r="J20" s="95"/>
      <c r="K20" s="95"/>
      <c r="L20" s="65"/>
      <c r="M20" s="65"/>
      <c r="N20" s="65"/>
      <c r="O20" s="93"/>
      <c r="S20" s="93"/>
      <c r="T20" s="93"/>
      <c r="U20" s="93"/>
      <c r="V20" s="93"/>
      <c r="W20" s="93"/>
      <c r="X20" s="106"/>
      <c r="Y20" s="106"/>
      <c r="Z20" s="106"/>
      <c r="AA20" s="72"/>
      <c r="AB20" s="72"/>
      <c r="AC20" s="72"/>
    </row>
    <row r="21" spans="1:49" ht="15" customHeight="1" x14ac:dyDescent="0.25">
      <c r="A21" s="263" t="s">
        <v>218</v>
      </c>
      <c r="B21" s="264"/>
      <c r="C21" s="127"/>
      <c r="D21" s="132"/>
      <c r="E21" s="132"/>
      <c r="F21" s="132"/>
      <c r="G21" s="132"/>
      <c r="H21" s="132"/>
      <c r="I21" s="132"/>
      <c r="J21" s="132"/>
      <c r="K21" s="132"/>
      <c r="L21" s="149"/>
      <c r="M21" s="154"/>
      <c r="N21" s="162" t="s">
        <v>197</v>
      </c>
      <c r="O21" s="162" t="s">
        <v>197</v>
      </c>
      <c r="P21" s="167" t="s">
        <v>219</v>
      </c>
      <c r="S21" s="138"/>
      <c r="T21" s="171"/>
      <c r="U21" s="7"/>
      <c r="V21" s="171"/>
      <c r="W21" s="171"/>
      <c r="Y21" s="183"/>
      <c r="Z21" s="183"/>
      <c r="AA21" s="72"/>
      <c r="AB21" s="183"/>
      <c r="AC21" s="72"/>
      <c r="AD21" s="72"/>
    </row>
    <row r="22" spans="1:49" s="28" customFormat="1" ht="15.75" customHeight="1" x14ac:dyDescent="0.25">
      <c r="A22" s="267"/>
      <c r="B22" s="268"/>
      <c r="C22" s="269" t="s">
        <v>0</v>
      </c>
      <c r="D22" s="302" t="s">
        <v>220</v>
      </c>
      <c r="E22" s="303"/>
      <c r="F22" s="139"/>
      <c r="G22" s="139"/>
      <c r="H22" s="139"/>
      <c r="I22" s="139"/>
      <c r="J22" s="139"/>
      <c r="K22" s="144" t="s">
        <v>221</v>
      </c>
      <c r="L22" s="128" t="s">
        <v>222</v>
      </c>
      <c r="M22" s="155" t="s">
        <v>223</v>
      </c>
      <c r="N22" s="306" t="s">
        <v>62</v>
      </c>
      <c r="O22" s="306" t="s">
        <v>225</v>
      </c>
      <c r="P22" s="308" t="s">
        <v>65</v>
      </c>
      <c r="S22" s="138"/>
      <c r="T22" s="171"/>
      <c r="U22" s="171"/>
      <c r="V22" s="171"/>
      <c r="W22" s="171"/>
      <c r="X22" s="183"/>
      <c r="Y22" s="183"/>
      <c r="Z22" s="183"/>
      <c r="AA22" s="183"/>
      <c r="AB22" s="183"/>
      <c r="AC22" s="71"/>
      <c r="AD22" s="71"/>
    </row>
    <row r="23" spans="1:49" s="28" customFormat="1" ht="15" customHeight="1" x14ac:dyDescent="0.25">
      <c r="A23" s="267"/>
      <c r="B23" s="268"/>
      <c r="C23" s="270"/>
      <c r="D23" s="304" t="s">
        <v>44</v>
      </c>
      <c r="E23" s="305"/>
      <c r="F23" s="140" t="s">
        <v>226</v>
      </c>
      <c r="G23" s="140" t="s">
        <v>170</v>
      </c>
      <c r="H23" s="140" t="s">
        <v>227</v>
      </c>
      <c r="I23" s="140" t="s">
        <v>229</v>
      </c>
      <c r="J23" s="140" t="s">
        <v>230</v>
      </c>
      <c r="K23" s="140" t="s">
        <v>82</v>
      </c>
      <c r="L23" s="128" t="s">
        <v>231</v>
      </c>
      <c r="M23" s="97" t="s">
        <v>125</v>
      </c>
      <c r="N23" s="306"/>
      <c r="O23" s="306"/>
      <c r="P23" s="308"/>
      <c r="S23" s="138"/>
      <c r="T23" s="171"/>
      <c r="U23" s="171"/>
      <c r="V23" s="171"/>
      <c r="W23" s="171"/>
      <c r="X23" s="183"/>
      <c r="Y23" s="183"/>
      <c r="Z23" s="183"/>
      <c r="AA23" s="183"/>
      <c r="AB23" s="183"/>
      <c r="AC23" s="71"/>
      <c r="AD23" s="71"/>
    </row>
    <row r="24" spans="1:49" s="28" customFormat="1" ht="14.25" customHeight="1" x14ac:dyDescent="0.25">
      <c r="A24" s="265"/>
      <c r="B24" s="266"/>
      <c r="C24" s="271"/>
      <c r="D24" s="133"/>
      <c r="E24" s="137"/>
      <c r="F24" s="141"/>
      <c r="G24" s="141"/>
      <c r="H24" s="141"/>
      <c r="I24" s="141"/>
      <c r="J24" s="141"/>
      <c r="K24" s="141"/>
      <c r="L24" s="150"/>
      <c r="M24" s="156"/>
      <c r="N24" s="307"/>
      <c r="O24" s="307"/>
      <c r="P24" s="309"/>
      <c r="S24" s="138"/>
      <c r="T24" s="171"/>
      <c r="U24" s="171"/>
      <c r="V24" s="171"/>
      <c r="W24" s="171"/>
      <c r="X24" s="183"/>
      <c r="Y24" s="183"/>
      <c r="Z24" s="183"/>
      <c r="AA24" s="183"/>
      <c r="AB24" s="183"/>
      <c r="AC24" s="71"/>
      <c r="AD24" s="71"/>
    </row>
    <row r="25" spans="1:49" s="28" customFormat="1" ht="7.5" customHeight="1" x14ac:dyDescent="0.25">
      <c r="A25" s="116"/>
      <c r="B25" s="116"/>
      <c r="C25" s="129"/>
      <c r="D25" s="134"/>
      <c r="E25" s="138"/>
      <c r="F25" s="126"/>
      <c r="G25" s="135"/>
      <c r="H25" s="135"/>
      <c r="I25" s="135"/>
      <c r="J25" s="135"/>
      <c r="K25" s="135"/>
      <c r="L25" s="151"/>
      <c r="M25" s="157"/>
      <c r="N25" s="163"/>
      <c r="O25" s="163"/>
      <c r="P25" s="163"/>
      <c r="S25" s="171"/>
      <c r="T25" s="171"/>
      <c r="U25" s="171"/>
      <c r="V25" s="171"/>
      <c r="W25" s="171"/>
      <c r="X25" s="183"/>
      <c r="Y25" s="183"/>
      <c r="Z25" s="183"/>
      <c r="AA25" s="183"/>
      <c r="AB25" s="183"/>
      <c r="AC25" s="71"/>
      <c r="AD25" s="71"/>
    </row>
    <row r="26" spans="1:49" ht="13.5" customHeight="1" x14ac:dyDescent="0.25">
      <c r="A26" s="12" t="s">
        <v>260</v>
      </c>
      <c r="B26" s="124">
        <v>2</v>
      </c>
      <c r="C26" s="90">
        <f>SUM(D26:K26)</f>
        <v>7117</v>
      </c>
      <c r="D26" s="283">
        <v>2230</v>
      </c>
      <c r="E26" s="267"/>
      <c r="F26" s="81">
        <v>2043</v>
      </c>
      <c r="G26" s="90">
        <v>1355</v>
      </c>
      <c r="H26" s="90">
        <v>752</v>
      </c>
      <c r="I26" s="90">
        <v>379</v>
      </c>
      <c r="J26" s="90">
        <v>203</v>
      </c>
      <c r="K26" s="90">
        <v>155</v>
      </c>
      <c r="L26" s="90">
        <v>17664</v>
      </c>
      <c r="M26" s="158">
        <f>L26/C26</f>
        <v>2.4819446395953353</v>
      </c>
      <c r="N26" s="131">
        <v>978</v>
      </c>
      <c r="O26" s="90">
        <v>36</v>
      </c>
      <c r="P26" s="90">
        <v>220</v>
      </c>
      <c r="S26" s="93"/>
      <c r="T26" s="93"/>
      <c r="U26" s="93"/>
      <c r="V26" s="93"/>
      <c r="W26" s="93"/>
      <c r="X26" s="106"/>
      <c r="Y26" s="106"/>
      <c r="Z26" s="106"/>
      <c r="AA26" s="106"/>
      <c r="AB26" s="72"/>
      <c r="AC26" s="72"/>
      <c r="AD26" s="72"/>
    </row>
    <row r="27" spans="1:49" ht="6.75" customHeight="1" x14ac:dyDescent="0.25">
      <c r="A27" s="55"/>
      <c r="B27" s="65"/>
      <c r="C27" s="53"/>
      <c r="D27" s="53"/>
      <c r="E27" s="57"/>
      <c r="F27" s="83"/>
      <c r="G27" s="53"/>
      <c r="H27" s="53"/>
      <c r="I27" s="53"/>
      <c r="J27" s="53"/>
      <c r="K27" s="53"/>
      <c r="L27" s="53"/>
      <c r="M27" s="159"/>
      <c r="N27" s="53"/>
      <c r="O27" s="53"/>
      <c r="P27" s="53"/>
      <c r="S27" s="93"/>
      <c r="T27" s="93"/>
      <c r="U27" s="93"/>
      <c r="V27" s="93"/>
      <c r="W27" s="93"/>
      <c r="X27" s="106"/>
      <c r="Y27" s="106"/>
      <c r="Z27" s="106"/>
      <c r="AA27" s="106"/>
      <c r="AB27" s="72"/>
      <c r="AC27" s="72"/>
      <c r="AD27" s="72"/>
    </row>
    <row r="28" spans="1:49" ht="13.5" customHeight="1" x14ac:dyDescent="0.25">
      <c r="A28" s="7"/>
      <c r="B28" s="93"/>
      <c r="C28" s="93"/>
      <c r="D28" s="93"/>
      <c r="E28" s="93"/>
      <c r="F28" s="93"/>
      <c r="G28" s="93"/>
      <c r="H28" s="95"/>
      <c r="I28" s="95"/>
      <c r="J28" s="95"/>
      <c r="K28" s="95"/>
      <c r="L28" s="95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106"/>
      <c r="Y28" s="106"/>
      <c r="Z28" s="106"/>
      <c r="AA28" s="72"/>
      <c r="AB28" s="72"/>
      <c r="AC28" s="72"/>
    </row>
    <row r="29" spans="1:49" ht="15.4" x14ac:dyDescent="0.25">
      <c r="A29" s="109" t="s">
        <v>151</v>
      </c>
      <c r="B29" s="5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109" t="s">
        <v>133</v>
      </c>
      <c r="N29" s="95"/>
      <c r="O29" s="95"/>
      <c r="P29" s="95"/>
      <c r="Q29" s="95"/>
      <c r="R29" s="95"/>
      <c r="S29" s="95"/>
      <c r="T29" s="95"/>
      <c r="U29" s="113"/>
      <c r="V29" s="113"/>
      <c r="W29" s="124" t="s">
        <v>262</v>
      </c>
      <c r="X29" s="106"/>
      <c r="Y29" s="106"/>
      <c r="Z29" s="106"/>
      <c r="AA29" s="72"/>
      <c r="AB29" s="72"/>
      <c r="AC29" s="72"/>
    </row>
    <row r="30" spans="1:49" ht="6" customHeight="1" x14ac:dyDescent="0.25">
      <c r="A30" s="117"/>
      <c r="B30" s="7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24"/>
      <c r="V30" s="124"/>
      <c r="W30" s="124"/>
      <c r="X30" s="106"/>
      <c r="Y30" s="106"/>
      <c r="Z30" s="106"/>
      <c r="AA30" s="72"/>
      <c r="AB30" s="72"/>
      <c r="AC30" s="72"/>
    </row>
    <row r="31" spans="1:49" ht="13.5" customHeight="1" x14ac:dyDescent="0.25">
      <c r="A31" s="272" t="s">
        <v>86</v>
      </c>
      <c r="B31" s="272"/>
      <c r="C31" s="273"/>
      <c r="D31" s="251" t="s">
        <v>0</v>
      </c>
      <c r="E31" s="284" t="s">
        <v>232</v>
      </c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6"/>
      <c r="V31" s="172" t="s">
        <v>233</v>
      </c>
      <c r="W31" s="177" t="s">
        <v>234</v>
      </c>
      <c r="X31" s="58"/>
      <c r="Y31" s="58"/>
      <c r="Z31" s="58"/>
      <c r="AA31" s="44"/>
      <c r="AB31" s="44"/>
      <c r="AC31" s="185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 x14ac:dyDescent="0.25">
      <c r="A32" s="274"/>
      <c r="B32" s="274"/>
      <c r="C32" s="275"/>
      <c r="D32" s="252"/>
      <c r="E32" s="254" t="s">
        <v>0</v>
      </c>
      <c r="F32" s="287" t="s">
        <v>30</v>
      </c>
      <c r="G32" s="287"/>
      <c r="H32" s="287"/>
      <c r="I32" s="287"/>
      <c r="J32" s="288"/>
      <c r="K32" s="289" t="s">
        <v>235</v>
      </c>
      <c r="L32" s="287"/>
      <c r="M32" s="287"/>
      <c r="N32" s="287"/>
      <c r="O32" s="287"/>
      <c r="P32" s="287"/>
      <c r="Q32" s="287"/>
      <c r="R32" s="287"/>
      <c r="S32" s="287"/>
      <c r="T32" s="287"/>
      <c r="U32" s="288"/>
      <c r="V32" s="173"/>
      <c r="W32" s="178"/>
      <c r="X32" s="58"/>
      <c r="Y32" s="58"/>
      <c r="Z32" s="58"/>
      <c r="AA32" s="184"/>
      <c r="AB32" s="184"/>
      <c r="AC32" s="185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 s="107" customFormat="1" ht="12.75" customHeight="1" x14ac:dyDescent="0.25">
      <c r="A33" s="274"/>
      <c r="B33" s="274"/>
      <c r="C33" s="275"/>
      <c r="D33" s="252"/>
      <c r="E33" s="255"/>
      <c r="F33" s="290" t="s">
        <v>228</v>
      </c>
      <c r="G33" s="142" t="s">
        <v>130</v>
      </c>
      <c r="H33" s="142" t="s">
        <v>80</v>
      </c>
      <c r="I33" s="142" t="s">
        <v>236</v>
      </c>
      <c r="J33" s="142" t="s">
        <v>194</v>
      </c>
      <c r="K33" s="290" t="s">
        <v>228</v>
      </c>
      <c r="L33" s="152" t="s">
        <v>237</v>
      </c>
      <c r="M33" s="160" t="s">
        <v>188</v>
      </c>
      <c r="N33" s="142" t="s">
        <v>238</v>
      </c>
      <c r="O33" s="142" t="s">
        <v>239</v>
      </c>
      <c r="P33" s="142" t="s">
        <v>240</v>
      </c>
      <c r="Q33" s="142" t="s">
        <v>241</v>
      </c>
      <c r="R33" s="142" t="s">
        <v>100</v>
      </c>
      <c r="S33" s="142" t="s">
        <v>205</v>
      </c>
      <c r="T33" s="142" t="s">
        <v>243</v>
      </c>
      <c r="U33" s="142" t="s">
        <v>103</v>
      </c>
      <c r="V33" s="174" t="s">
        <v>193</v>
      </c>
      <c r="W33" s="179" t="s">
        <v>244</v>
      </c>
      <c r="X33" s="184"/>
      <c r="Z33" s="184"/>
      <c r="AB33" s="184"/>
      <c r="AC33" s="184"/>
      <c r="AD33" s="187"/>
    </row>
    <row r="34" spans="1:49" s="107" customFormat="1" ht="12.75" customHeight="1" x14ac:dyDescent="0.25">
      <c r="A34" s="274"/>
      <c r="B34" s="274"/>
      <c r="C34" s="275"/>
      <c r="D34" s="252"/>
      <c r="E34" s="255"/>
      <c r="F34" s="291"/>
      <c r="G34" s="257" t="s">
        <v>185</v>
      </c>
      <c r="H34" s="257" t="s">
        <v>245</v>
      </c>
      <c r="I34" s="257" t="s">
        <v>246</v>
      </c>
      <c r="J34" s="257" t="s">
        <v>247</v>
      </c>
      <c r="K34" s="291"/>
      <c r="L34" s="293" t="s">
        <v>248</v>
      </c>
      <c r="M34" s="295" t="s">
        <v>216</v>
      </c>
      <c r="N34" s="257" t="s">
        <v>64</v>
      </c>
      <c r="O34" s="257" t="s">
        <v>263</v>
      </c>
      <c r="P34" s="257" t="s">
        <v>249</v>
      </c>
      <c r="Q34" s="257" t="s">
        <v>89</v>
      </c>
      <c r="R34" s="259" t="s">
        <v>250</v>
      </c>
      <c r="S34" s="259" t="s">
        <v>105</v>
      </c>
      <c r="T34" s="257" t="s">
        <v>251</v>
      </c>
      <c r="U34" s="257" t="s">
        <v>121</v>
      </c>
      <c r="V34" s="174"/>
      <c r="W34" s="179"/>
      <c r="X34" s="184"/>
      <c r="Z34" s="184"/>
      <c r="AB34" s="184"/>
      <c r="AC34" s="184"/>
      <c r="AD34" s="187"/>
    </row>
    <row r="35" spans="1:49" s="107" customFormat="1" ht="12.75" customHeight="1" x14ac:dyDescent="0.25">
      <c r="A35" s="274"/>
      <c r="B35" s="274"/>
      <c r="C35" s="275"/>
      <c r="D35" s="252"/>
      <c r="E35" s="255"/>
      <c r="F35" s="291"/>
      <c r="G35" s="257"/>
      <c r="H35" s="257"/>
      <c r="I35" s="257"/>
      <c r="J35" s="257"/>
      <c r="K35" s="291"/>
      <c r="L35" s="293"/>
      <c r="M35" s="295"/>
      <c r="N35" s="257"/>
      <c r="O35" s="257"/>
      <c r="P35" s="257"/>
      <c r="Q35" s="257"/>
      <c r="R35" s="259"/>
      <c r="S35" s="259"/>
      <c r="T35" s="257"/>
      <c r="U35" s="257"/>
      <c r="V35" s="174" t="s">
        <v>122</v>
      </c>
      <c r="W35" s="179" t="s">
        <v>122</v>
      </c>
      <c r="X35" s="184"/>
      <c r="Z35" s="184"/>
      <c r="AB35" s="184"/>
      <c r="AC35" s="184"/>
      <c r="AD35" s="187"/>
    </row>
    <row r="36" spans="1:49" s="107" customFormat="1" ht="12.75" customHeight="1" x14ac:dyDescent="0.25">
      <c r="A36" s="274"/>
      <c r="B36" s="274"/>
      <c r="C36" s="275"/>
      <c r="D36" s="252"/>
      <c r="E36" s="255"/>
      <c r="F36" s="291"/>
      <c r="G36" s="257"/>
      <c r="H36" s="257"/>
      <c r="I36" s="257"/>
      <c r="J36" s="257"/>
      <c r="K36" s="291"/>
      <c r="L36" s="293"/>
      <c r="M36" s="295"/>
      <c r="N36" s="257"/>
      <c r="O36" s="257"/>
      <c r="P36" s="257"/>
      <c r="Q36" s="257"/>
      <c r="R36" s="259"/>
      <c r="S36" s="259"/>
      <c r="T36" s="257"/>
      <c r="U36" s="257"/>
      <c r="V36" s="173"/>
      <c r="W36" s="178"/>
      <c r="X36" s="184"/>
      <c r="Z36" s="184"/>
      <c r="AB36" s="184"/>
      <c r="AC36" s="184"/>
      <c r="AD36" s="187"/>
    </row>
    <row r="37" spans="1:49" s="107" customFormat="1" ht="12.75" customHeight="1" x14ac:dyDescent="0.25">
      <c r="A37" s="274"/>
      <c r="B37" s="274"/>
      <c r="C37" s="275"/>
      <c r="D37" s="252"/>
      <c r="E37" s="255"/>
      <c r="F37" s="291"/>
      <c r="G37" s="257"/>
      <c r="H37" s="257"/>
      <c r="I37" s="257"/>
      <c r="J37" s="257"/>
      <c r="K37" s="291"/>
      <c r="L37" s="293"/>
      <c r="M37" s="295"/>
      <c r="N37" s="257"/>
      <c r="O37" s="257"/>
      <c r="P37" s="257"/>
      <c r="Q37" s="257"/>
      <c r="R37" s="259"/>
      <c r="S37" s="259"/>
      <c r="T37" s="257"/>
      <c r="U37" s="257"/>
      <c r="V37" s="173"/>
      <c r="W37" s="178"/>
      <c r="X37" s="184"/>
      <c r="Z37" s="184"/>
      <c r="AB37" s="184"/>
      <c r="AC37" s="184"/>
      <c r="AD37" s="187"/>
    </row>
    <row r="38" spans="1:49" s="107" customFormat="1" ht="12.75" customHeight="1" x14ac:dyDescent="0.25">
      <c r="A38" s="276"/>
      <c r="B38" s="276"/>
      <c r="C38" s="277"/>
      <c r="D38" s="253"/>
      <c r="E38" s="256"/>
      <c r="F38" s="292"/>
      <c r="G38" s="258"/>
      <c r="H38" s="258"/>
      <c r="I38" s="258"/>
      <c r="J38" s="258"/>
      <c r="K38" s="292"/>
      <c r="L38" s="294"/>
      <c r="M38" s="296"/>
      <c r="N38" s="258"/>
      <c r="O38" s="258"/>
      <c r="P38" s="258"/>
      <c r="Q38" s="258"/>
      <c r="R38" s="260"/>
      <c r="S38" s="260"/>
      <c r="T38" s="258"/>
      <c r="U38" s="258"/>
      <c r="V38" s="175"/>
      <c r="W38" s="180"/>
      <c r="X38" s="184"/>
      <c r="Z38" s="184"/>
      <c r="AB38" s="184"/>
      <c r="AC38" s="184"/>
      <c r="AD38" s="187"/>
    </row>
    <row r="39" spans="1:49" s="107" customFormat="1" ht="8.25" customHeight="1" x14ac:dyDescent="0.25">
      <c r="A39" s="110"/>
      <c r="B39" s="110"/>
      <c r="C39" s="110"/>
      <c r="D39" s="129"/>
      <c r="E39" s="110"/>
      <c r="F39" s="138"/>
      <c r="G39" s="143"/>
      <c r="H39" s="143"/>
      <c r="I39" s="143"/>
      <c r="J39" s="143"/>
      <c r="K39" s="138"/>
      <c r="L39" s="143"/>
      <c r="M39" s="143"/>
      <c r="N39" s="143"/>
      <c r="O39" s="165"/>
      <c r="P39" s="168"/>
      <c r="Q39" s="165"/>
      <c r="R39" s="165"/>
      <c r="S39" s="165"/>
      <c r="T39" s="165"/>
      <c r="U39" s="143"/>
      <c r="V39" s="165"/>
      <c r="W39" s="165"/>
      <c r="X39" s="184"/>
      <c r="Z39" s="184"/>
      <c r="AB39" s="184"/>
      <c r="AC39" s="184"/>
      <c r="AD39" s="187"/>
    </row>
    <row r="40" spans="1:49" ht="18" customHeight="1" x14ac:dyDescent="0.25">
      <c r="A40" s="279" t="s">
        <v>15</v>
      </c>
      <c r="B40" s="279"/>
      <c r="C40" s="280"/>
      <c r="D40" s="90">
        <v>7117</v>
      </c>
      <c r="E40" s="95">
        <f>F40+K40</f>
        <v>4850</v>
      </c>
      <c r="F40" s="95">
        <f>SUM(G40:J40)</f>
        <v>3342</v>
      </c>
      <c r="G40" s="95">
        <v>1305</v>
      </c>
      <c r="H40" s="95">
        <v>1213</v>
      </c>
      <c r="I40" s="95">
        <v>146</v>
      </c>
      <c r="J40" s="95">
        <v>678</v>
      </c>
      <c r="K40" s="95">
        <f>SUM(L40:U40)</f>
        <v>1508</v>
      </c>
      <c r="L40" s="95">
        <v>106</v>
      </c>
      <c r="M40" s="95">
        <v>276</v>
      </c>
      <c r="N40" s="95">
        <v>269</v>
      </c>
      <c r="O40" s="95">
        <v>309</v>
      </c>
      <c r="P40" s="95">
        <v>26</v>
      </c>
      <c r="Q40" s="95">
        <v>108</v>
      </c>
      <c r="R40" s="95">
        <v>32</v>
      </c>
      <c r="S40" s="95">
        <v>153</v>
      </c>
      <c r="T40" s="95">
        <v>57</v>
      </c>
      <c r="U40" s="95">
        <v>172</v>
      </c>
      <c r="V40" s="95">
        <v>36</v>
      </c>
      <c r="W40" s="95">
        <v>2230</v>
      </c>
      <c r="X40" s="58"/>
      <c r="Y40" s="58"/>
      <c r="Z40" s="58"/>
      <c r="AA40" s="185"/>
      <c r="AB40" s="185"/>
      <c r="AC40" s="185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30.95" customHeight="1" x14ac:dyDescent="0.25">
      <c r="A41" s="118"/>
      <c r="B41" s="261" t="s">
        <v>252</v>
      </c>
      <c r="C41" s="262"/>
      <c r="D41" s="90">
        <f>E41+V41+W41</f>
        <v>4592</v>
      </c>
      <c r="E41" s="95">
        <f>F41+K41</f>
        <v>3504</v>
      </c>
      <c r="F41" s="95">
        <f>SUM(G41:J41)</f>
        <v>2097</v>
      </c>
      <c r="G41" s="95">
        <v>949</v>
      </c>
      <c r="H41" s="95">
        <v>547</v>
      </c>
      <c r="I41" s="95">
        <v>115</v>
      </c>
      <c r="J41" s="95">
        <v>486</v>
      </c>
      <c r="K41" s="95">
        <f>SUM(L41:U41)</f>
        <v>1407</v>
      </c>
      <c r="L41" s="95">
        <v>103</v>
      </c>
      <c r="M41" s="95">
        <v>271</v>
      </c>
      <c r="N41" s="95">
        <v>248</v>
      </c>
      <c r="O41" s="95">
        <v>290</v>
      </c>
      <c r="P41" s="95">
        <v>22</v>
      </c>
      <c r="Q41" s="95">
        <v>100</v>
      </c>
      <c r="R41" s="95">
        <v>30</v>
      </c>
      <c r="S41" s="95">
        <v>146</v>
      </c>
      <c r="T41" s="95">
        <v>35</v>
      </c>
      <c r="U41" s="95">
        <v>162</v>
      </c>
      <c r="V41" s="95">
        <v>21</v>
      </c>
      <c r="W41" s="95">
        <v>1067</v>
      </c>
      <c r="X41" s="58"/>
      <c r="Y41" s="58"/>
      <c r="Z41" s="58"/>
      <c r="AA41" s="185"/>
      <c r="AB41" s="185"/>
      <c r="AC41" s="185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8" customHeight="1" x14ac:dyDescent="0.25">
      <c r="A42" s="279" t="s">
        <v>253</v>
      </c>
      <c r="B42" s="279"/>
      <c r="C42" s="280"/>
      <c r="D42" s="90">
        <f>E42+V42+W42+2</f>
        <v>17664</v>
      </c>
      <c r="E42" s="95">
        <f>F42+K42</f>
        <v>15307</v>
      </c>
      <c r="F42" s="95">
        <f>SUM(G42:J42)</f>
        <v>8616</v>
      </c>
      <c r="G42" s="95">
        <v>2610</v>
      </c>
      <c r="H42" s="95">
        <v>4157</v>
      </c>
      <c r="I42" s="95">
        <v>319</v>
      </c>
      <c r="J42" s="95">
        <v>1530</v>
      </c>
      <c r="K42" s="95">
        <f>SUM(L42:U42)</f>
        <v>6691</v>
      </c>
      <c r="L42" s="95">
        <v>424</v>
      </c>
      <c r="M42" s="95">
        <v>828</v>
      </c>
      <c r="N42" s="95">
        <v>1553</v>
      </c>
      <c r="O42" s="95">
        <v>1410</v>
      </c>
      <c r="P42" s="95">
        <v>90</v>
      </c>
      <c r="Q42" s="95">
        <v>486</v>
      </c>
      <c r="R42" s="95">
        <v>184</v>
      </c>
      <c r="S42" s="95">
        <v>1034</v>
      </c>
      <c r="T42" s="95">
        <v>116</v>
      </c>
      <c r="U42" s="95">
        <v>566</v>
      </c>
      <c r="V42" s="95">
        <v>125</v>
      </c>
      <c r="W42" s="95">
        <v>2230</v>
      </c>
      <c r="X42" s="58"/>
      <c r="Y42" s="58"/>
      <c r="Z42" s="58"/>
      <c r="AA42" s="185"/>
      <c r="AB42" s="185"/>
      <c r="AC42" s="185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 ht="30.95" customHeight="1" x14ac:dyDescent="0.25">
      <c r="A43" s="118"/>
      <c r="B43" s="261" t="s">
        <v>252</v>
      </c>
      <c r="C43" s="262"/>
      <c r="D43" s="90">
        <f>E43+V43+W43</f>
        <v>12332</v>
      </c>
      <c r="E43" s="95">
        <f>F43+K43</f>
        <v>11183</v>
      </c>
      <c r="F43" s="95">
        <f>SUM(G43:J43)</f>
        <v>4920</v>
      </c>
      <c r="G43" s="95">
        <v>1898</v>
      </c>
      <c r="H43" s="95">
        <v>1729</v>
      </c>
      <c r="I43" s="95">
        <v>243</v>
      </c>
      <c r="J43" s="95">
        <v>1050</v>
      </c>
      <c r="K43" s="95">
        <f>SUM(L43:U43)</f>
        <v>6263</v>
      </c>
      <c r="L43" s="95">
        <v>412</v>
      </c>
      <c r="M43" s="95">
        <v>813</v>
      </c>
      <c r="N43" s="95">
        <v>1439</v>
      </c>
      <c r="O43" s="95">
        <v>1318</v>
      </c>
      <c r="P43" s="95">
        <v>78</v>
      </c>
      <c r="Q43" s="95">
        <v>445</v>
      </c>
      <c r="R43" s="95">
        <v>173</v>
      </c>
      <c r="S43" s="95">
        <v>986</v>
      </c>
      <c r="T43" s="95">
        <v>72</v>
      </c>
      <c r="U43" s="95">
        <v>527</v>
      </c>
      <c r="V43" s="95">
        <v>82</v>
      </c>
      <c r="W43" s="95">
        <v>1067</v>
      </c>
      <c r="X43" s="58"/>
      <c r="Y43" s="58"/>
      <c r="Z43" s="58"/>
      <c r="AA43" s="185"/>
      <c r="AB43" s="185"/>
      <c r="AC43" s="185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 ht="18" customHeight="1" x14ac:dyDescent="0.25">
      <c r="A44" s="261" t="s">
        <v>254</v>
      </c>
      <c r="B44" s="261"/>
      <c r="C44" s="262"/>
      <c r="D44" s="90">
        <f>E44+V44+W44</f>
        <v>3082</v>
      </c>
      <c r="E44" s="95">
        <f>F44+K44</f>
        <v>2007</v>
      </c>
      <c r="F44" s="95">
        <f>SUM(G44:J44)</f>
        <v>1784</v>
      </c>
      <c r="G44" s="95">
        <v>1674</v>
      </c>
      <c r="H44" s="95">
        <v>3</v>
      </c>
      <c r="I44" s="95">
        <v>14</v>
      </c>
      <c r="J44" s="95">
        <v>93</v>
      </c>
      <c r="K44" s="95">
        <f>SUM(L44:U44)</f>
        <v>223</v>
      </c>
      <c r="L44" s="95">
        <v>4</v>
      </c>
      <c r="M44" s="95">
        <v>129</v>
      </c>
      <c r="N44" s="124" t="s">
        <v>24</v>
      </c>
      <c r="O44" s="124" t="s">
        <v>24</v>
      </c>
      <c r="P44" s="95">
        <v>33</v>
      </c>
      <c r="Q44" s="124" t="s">
        <v>24</v>
      </c>
      <c r="R44" s="124" t="s">
        <v>24</v>
      </c>
      <c r="S44" s="124" t="s">
        <v>24</v>
      </c>
      <c r="T44" s="95">
        <v>49</v>
      </c>
      <c r="U44" s="95">
        <v>8</v>
      </c>
      <c r="V44" s="95">
        <v>8</v>
      </c>
      <c r="W44" s="95">
        <v>1067</v>
      </c>
      <c r="X44" s="58"/>
      <c r="Y44" s="58"/>
      <c r="Z44" s="58"/>
      <c r="AA44" s="185"/>
      <c r="AB44" s="185"/>
      <c r="AC44" s="185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 ht="15" customHeight="1" x14ac:dyDescent="0.25">
      <c r="A45" s="281" t="s">
        <v>197</v>
      </c>
      <c r="B45" s="281"/>
      <c r="C45" s="282"/>
      <c r="D45" s="90"/>
      <c r="E45" s="93"/>
      <c r="F45" s="95"/>
      <c r="G45" s="95"/>
      <c r="H45" s="95"/>
      <c r="I45" s="95"/>
      <c r="J45" s="95"/>
      <c r="K45" s="14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58"/>
      <c r="Y45" s="58"/>
      <c r="Z45" s="58"/>
      <c r="AA45" s="185"/>
      <c r="AB45" s="185"/>
      <c r="AC45" s="185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 ht="30.75" customHeight="1" x14ac:dyDescent="0.25">
      <c r="A46" s="278" t="s">
        <v>255</v>
      </c>
      <c r="B46" s="278"/>
      <c r="C46" s="262"/>
      <c r="D46" s="90"/>
      <c r="E46" s="93"/>
      <c r="F46" s="95"/>
      <c r="G46" s="95"/>
      <c r="H46" s="95"/>
      <c r="I46" s="95"/>
      <c r="J46" s="95"/>
      <c r="K46" s="14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58"/>
      <c r="Y46" s="58"/>
      <c r="Z46" s="58"/>
      <c r="AA46" s="185"/>
      <c r="AB46" s="185"/>
      <c r="AC46" s="185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 ht="18" customHeight="1" x14ac:dyDescent="0.25">
      <c r="A47" s="118"/>
      <c r="B47" s="261" t="s">
        <v>210</v>
      </c>
      <c r="C47" s="262"/>
      <c r="D47" s="90">
        <f>E47+V47+W47</f>
        <v>2906</v>
      </c>
      <c r="E47" s="95">
        <f>F47+K47</f>
        <v>2321</v>
      </c>
      <c r="F47" s="95">
        <f>SUM(G47:J47)</f>
        <v>1244</v>
      </c>
      <c r="G47" s="95">
        <v>494</v>
      </c>
      <c r="H47" s="95">
        <v>295</v>
      </c>
      <c r="I47" s="95">
        <v>76</v>
      </c>
      <c r="J47" s="95">
        <v>379</v>
      </c>
      <c r="K47" s="95">
        <f>SUM(L47:U47)</f>
        <v>1077</v>
      </c>
      <c r="L47" s="95">
        <v>90</v>
      </c>
      <c r="M47" s="95">
        <v>257</v>
      </c>
      <c r="N47" s="95">
        <v>142</v>
      </c>
      <c r="O47" s="95">
        <v>224</v>
      </c>
      <c r="P47" s="95">
        <v>17</v>
      </c>
      <c r="Q47" s="95">
        <v>56</v>
      </c>
      <c r="R47" s="95">
        <v>25</v>
      </c>
      <c r="S47" s="95">
        <v>125</v>
      </c>
      <c r="T47" s="95">
        <v>14</v>
      </c>
      <c r="U47" s="95">
        <v>127</v>
      </c>
      <c r="V47" s="95">
        <v>9</v>
      </c>
      <c r="W47" s="95">
        <v>576</v>
      </c>
      <c r="X47" s="58"/>
      <c r="Y47" s="58"/>
      <c r="Z47" s="58"/>
      <c r="AA47" s="185"/>
      <c r="AB47" s="185"/>
      <c r="AC47" s="185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 ht="18" customHeight="1" x14ac:dyDescent="0.25">
      <c r="A48" s="118"/>
      <c r="B48" s="261" t="s">
        <v>126</v>
      </c>
      <c r="C48" s="262"/>
      <c r="D48" s="90">
        <f>E48+V48+W48</f>
        <v>8130</v>
      </c>
      <c r="E48" s="95">
        <f>F48+K48</f>
        <v>7517</v>
      </c>
      <c r="F48" s="95">
        <f>SUM(G48:J48)</f>
        <v>2880</v>
      </c>
      <c r="G48" s="95">
        <v>988</v>
      </c>
      <c r="H48" s="95">
        <v>919</v>
      </c>
      <c r="I48" s="95">
        <v>161</v>
      </c>
      <c r="J48" s="95">
        <v>812</v>
      </c>
      <c r="K48" s="95">
        <f>SUM(L48:U48)</f>
        <v>4637</v>
      </c>
      <c r="L48" s="95">
        <v>360</v>
      </c>
      <c r="M48" s="95">
        <v>771</v>
      </c>
      <c r="N48" s="95">
        <v>800</v>
      </c>
      <c r="O48" s="95">
        <v>992</v>
      </c>
      <c r="P48" s="95">
        <v>62</v>
      </c>
      <c r="Q48" s="95">
        <v>236</v>
      </c>
      <c r="R48" s="95">
        <v>149</v>
      </c>
      <c r="S48" s="95">
        <v>834</v>
      </c>
      <c r="T48" s="95">
        <v>30</v>
      </c>
      <c r="U48" s="95">
        <v>403</v>
      </c>
      <c r="V48" s="95">
        <v>37</v>
      </c>
      <c r="W48" s="95">
        <v>576</v>
      </c>
      <c r="X48" s="58"/>
      <c r="Y48" s="58"/>
      <c r="Z48" s="58"/>
      <c r="AA48" s="185"/>
      <c r="AB48" s="185"/>
      <c r="AC48" s="185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 ht="30.95" customHeight="1" x14ac:dyDescent="0.25">
      <c r="A49" s="118"/>
      <c r="B49" s="261" t="s">
        <v>256</v>
      </c>
      <c r="C49" s="262"/>
      <c r="D49" s="90">
        <f>E49+V49+W49</f>
        <v>3747</v>
      </c>
      <c r="E49" s="95">
        <f>F49+K49</f>
        <v>3160</v>
      </c>
      <c r="F49" s="95">
        <f>SUM(G49:J49)</f>
        <v>1787</v>
      </c>
      <c r="G49" s="95">
        <v>824</v>
      </c>
      <c r="H49" s="95">
        <v>507</v>
      </c>
      <c r="I49" s="95">
        <v>76</v>
      </c>
      <c r="J49" s="95">
        <v>380</v>
      </c>
      <c r="K49" s="95">
        <f>SUM(L49:U49)</f>
        <v>1373</v>
      </c>
      <c r="L49" s="95">
        <v>175</v>
      </c>
      <c r="M49" s="95">
        <v>261</v>
      </c>
      <c r="N49" s="95">
        <v>239</v>
      </c>
      <c r="O49" s="95">
        <v>227</v>
      </c>
      <c r="P49" s="95">
        <v>31</v>
      </c>
      <c r="Q49" s="95">
        <v>94</v>
      </c>
      <c r="R49" s="95">
        <v>33</v>
      </c>
      <c r="S49" s="95">
        <v>156</v>
      </c>
      <c r="T49" s="95">
        <v>19</v>
      </c>
      <c r="U49" s="95">
        <v>138</v>
      </c>
      <c r="V49" s="95">
        <v>11</v>
      </c>
      <c r="W49" s="95">
        <v>576</v>
      </c>
      <c r="X49" s="58"/>
      <c r="Y49" s="58"/>
      <c r="Z49" s="58"/>
      <c r="AA49" s="185"/>
      <c r="AB49" s="185"/>
      <c r="AC49" s="185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 ht="30.75" customHeight="1" x14ac:dyDescent="0.25">
      <c r="A50" s="278" t="s">
        <v>257</v>
      </c>
      <c r="B50" s="278"/>
      <c r="C50" s="262"/>
      <c r="D50" s="90"/>
      <c r="E50" s="93"/>
      <c r="F50" s="95"/>
      <c r="G50" s="95"/>
      <c r="H50" s="95"/>
      <c r="I50" s="95"/>
      <c r="J50" s="95"/>
      <c r="K50" s="14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58"/>
      <c r="Y50" s="58"/>
      <c r="Z50" s="58"/>
      <c r="AA50" s="185"/>
      <c r="AB50" s="185"/>
      <c r="AC50" s="185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 ht="18" customHeight="1" x14ac:dyDescent="0.25">
      <c r="A51" s="118"/>
      <c r="B51" s="261" t="s">
        <v>210</v>
      </c>
      <c r="C51" s="262"/>
      <c r="D51" s="90">
        <f>E51+V51+W51</f>
        <v>1152</v>
      </c>
      <c r="E51" s="95">
        <f>F51+K51</f>
        <v>949</v>
      </c>
      <c r="F51" s="95">
        <f>SUM(G51:J51)</f>
        <v>393</v>
      </c>
      <c r="G51" s="95">
        <v>114</v>
      </c>
      <c r="H51" s="95">
        <v>78</v>
      </c>
      <c r="I51" s="95">
        <v>34</v>
      </c>
      <c r="J51" s="95">
        <v>167</v>
      </c>
      <c r="K51" s="95">
        <f>SUM(L51:U51)</f>
        <v>556</v>
      </c>
      <c r="L51" s="95">
        <v>44</v>
      </c>
      <c r="M51" s="95">
        <v>166</v>
      </c>
      <c r="N51" s="95">
        <v>39</v>
      </c>
      <c r="O51" s="95">
        <v>116</v>
      </c>
      <c r="P51" s="95">
        <v>5</v>
      </c>
      <c r="Q51" s="95">
        <v>22</v>
      </c>
      <c r="R51" s="95">
        <v>18</v>
      </c>
      <c r="S51" s="95">
        <v>78</v>
      </c>
      <c r="T51" s="95">
        <v>4</v>
      </c>
      <c r="U51" s="95">
        <v>64</v>
      </c>
      <c r="V51" s="95">
        <v>4</v>
      </c>
      <c r="W51" s="95">
        <v>199</v>
      </c>
      <c r="X51" s="58"/>
      <c r="Y51" s="58"/>
      <c r="Z51" s="58"/>
      <c r="AA51" s="185"/>
      <c r="AB51" s="185"/>
      <c r="AC51" s="185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 ht="18" customHeight="1" x14ac:dyDescent="0.25">
      <c r="A52" s="118"/>
      <c r="B52" s="261" t="s">
        <v>126</v>
      </c>
      <c r="C52" s="262"/>
      <c r="D52" s="90">
        <f>E52+V52+W52</f>
        <v>3458</v>
      </c>
      <c r="E52" s="95">
        <f>F52+K52</f>
        <v>3244</v>
      </c>
      <c r="F52" s="95">
        <f>SUM(G52:J52)</f>
        <v>895</v>
      </c>
      <c r="G52" s="95">
        <v>228</v>
      </c>
      <c r="H52" s="95">
        <v>237</v>
      </c>
      <c r="I52" s="95">
        <v>74</v>
      </c>
      <c r="J52" s="95">
        <v>356</v>
      </c>
      <c r="K52" s="95">
        <f>SUM(L52:U52)</f>
        <v>2349</v>
      </c>
      <c r="L52" s="95">
        <v>176</v>
      </c>
      <c r="M52" s="95">
        <v>498</v>
      </c>
      <c r="N52" s="95">
        <v>217</v>
      </c>
      <c r="O52" s="95">
        <v>500</v>
      </c>
      <c r="P52" s="95">
        <v>18</v>
      </c>
      <c r="Q52" s="95">
        <v>94</v>
      </c>
      <c r="R52" s="95">
        <v>112</v>
      </c>
      <c r="S52" s="95">
        <v>525</v>
      </c>
      <c r="T52" s="95">
        <v>8</v>
      </c>
      <c r="U52" s="95">
        <v>201</v>
      </c>
      <c r="V52" s="95">
        <v>15</v>
      </c>
      <c r="W52" s="95">
        <v>199</v>
      </c>
      <c r="X52" s="58"/>
      <c r="Y52" s="58"/>
      <c r="Z52" s="58"/>
      <c r="AA52" s="185"/>
      <c r="AB52" s="185"/>
      <c r="AC52" s="185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 ht="30.95" customHeight="1" x14ac:dyDescent="0.25">
      <c r="A53" s="118"/>
      <c r="B53" s="261" t="s">
        <v>224</v>
      </c>
      <c r="C53" s="262"/>
      <c r="D53" s="90">
        <f>E53+V53+W53</f>
        <v>1281</v>
      </c>
      <c r="E53" s="95">
        <f>F53+K53</f>
        <v>1078</v>
      </c>
      <c r="F53" s="95">
        <f>SUM(G53:J53)</f>
        <v>461</v>
      </c>
      <c r="G53" s="95">
        <v>151</v>
      </c>
      <c r="H53" s="95">
        <v>109</v>
      </c>
      <c r="I53" s="95">
        <v>34</v>
      </c>
      <c r="J53" s="95">
        <v>167</v>
      </c>
      <c r="K53" s="95">
        <f>SUM(L53:U53)</f>
        <v>617</v>
      </c>
      <c r="L53" s="95">
        <v>68</v>
      </c>
      <c r="M53" s="95">
        <v>166</v>
      </c>
      <c r="N53" s="95">
        <v>56</v>
      </c>
      <c r="O53" s="95">
        <v>116</v>
      </c>
      <c r="P53" s="95">
        <v>8</v>
      </c>
      <c r="Q53" s="95">
        <v>26</v>
      </c>
      <c r="R53" s="95">
        <v>20</v>
      </c>
      <c r="S53" s="95">
        <v>87</v>
      </c>
      <c r="T53" s="95">
        <v>5</v>
      </c>
      <c r="U53" s="95">
        <v>65</v>
      </c>
      <c r="V53" s="95">
        <v>4</v>
      </c>
      <c r="W53" s="95">
        <v>199</v>
      </c>
      <c r="X53" s="58"/>
      <c r="Y53" s="58"/>
      <c r="Z53" s="58"/>
      <c r="AA53" s="185"/>
      <c r="AB53" s="185"/>
      <c r="AC53" s="185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 ht="9" customHeight="1" x14ac:dyDescent="0.25">
      <c r="A54" s="41"/>
      <c r="B54" s="57"/>
      <c r="C54" s="57"/>
      <c r="D54" s="53"/>
      <c r="E54" s="57"/>
      <c r="F54" s="57"/>
      <c r="G54" s="57"/>
      <c r="H54" s="57"/>
      <c r="I54" s="57"/>
      <c r="J54" s="57"/>
      <c r="K54" s="14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65"/>
      <c r="W54" s="57"/>
      <c r="X54" s="58"/>
      <c r="Y54" s="106"/>
      <c r="Z54" s="106"/>
      <c r="AA54" s="72"/>
      <c r="AB54" s="72"/>
      <c r="AC54" s="72"/>
    </row>
    <row r="55" spans="1:49" ht="8.25" customHeight="1" x14ac:dyDescent="0.25">
      <c r="A55" s="4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1"/>
      <c r="Y55" s="1"/>
      <c r="Z55" s="1"/>
    </row>
    <row r="56" spans="1:49" ht="22.5" customHeight="1" x14ac:dyDescent="0.25">
      <c r="A56" s="228" t="s">
        <v>264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49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49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4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49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49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49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9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49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</sheetData>
  <mergeCells count="48">
    <mergeCell ref="H5:L5"/>
    <mergeCell ref="M5:Q5"/>
    <mergeCell ref="D22:E22"/>
    <mergeCell ref="D23:E23"/>
    <mergeCell ref="N22:N24"/>
    <mergeCell ref="O22:O24"/>
    <mergeCell ref="P22:P24"/>
    <mergeCell ref="D26:E26"/>
    <mergeCell ref="E31:U31"/>
    <mergeCell ref="F32:J32"/>
    <mergeCell ref="K32:U32"/>
    <mergeCell ref="A40:C40"/>
    <mergeCell ref="F33:F38"/>
    <mergeCell ref="K33:K38"/>
    <mergeCell ref="G34:G38"/>
    <mergeCell ref="H34:H38"/>
    <mergeCell ref="I34:I38"/>
    <mergeCell ref="J34:J38"/>
    <mergeCell ref="L34:L38"/>
    <mergeCell ref="M34:M38"/>
    <mergeCell ref="N34:N38"/>
    <mergeCell ref="O34:O38"/>
    <mergeCell ref="P34:P38"/>
    <mergeCell ref="A5:B6"/>
    <mergeCell ref="A21:B24"/>
    <mergeCell ref="C22:C24"/>
    <mergeCell ref="A31:C38"/>
    <mergeCell ref="A46:C46"/>
    <mergeCell ref="B41:C41"/>
    <mergeCell ref="A42:C42"/>
    <mergeCell ref="B43:C43"/>
    <mergeCell ref="A44:C44"/>
    <mergeCell ref="A45:C45"/>
    <mergeCell ref="C5:G5"/>
    <mergeCell ref="T34:T38"/>
    <mergeCell ref="U34:U38"/>
    <mergeCell ref="B51:C51"/>
    <mergeCell ref="B52:C52"/>
    <mergeCell ref="B53:C53"/>
    <mergeCell ref="B47:C47"/>
    <mergeCell ref="B48:C48"/>
    <mergeCell ref="B49:C49"/>
    <mergeCell ref="A50:C50"/>
    <mergeCell ref="D31:D38"/>
    <mergeCell ref="E32:E38"/>
    <mergeCell ref="Q34:Q38"/>
    <mergeCell ref="R34:R38"/>
    <mergeCell ref="S34:S38"/>
  </mergeCells>
  <phoneticPr fontId="3"/>
  <pageMargins left="0.74803149606299213" right="0.74803149606299213" top="0.98425196850393681" bottom="0.98425196850393681" header="0.51181102362204722" footer="0.51181102362204722"/>
  <pageSetup paperSize="9" scale="85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2.75" x14ac:dyDescent="0.25"/>
  <cols>
    <col min="1" max="1" width="3.1328125" customWidth="1"/>
    <col min="2" max="2" width="2" customWidth="1"/>
    <col min="3" max="3" width="3" customWidth="1"/>
    <col min="4" max="4" width="9.86328125" customWidth="1"/>
    <col min="5" max="5" width="6.86328125" customWidth="1"/>
    <col min="7" max="7" width="8" customWidth="1"/>
    <col min="8" max="9" width="6.59765625" customWidth="1"/>
    <col min="10" max="11" width="6.73046875" customWidth="1"/>
    <col min="12" max="12" width="6.86328125" customWidth="1"/>
    <col min="13" max="13" width="7.1328125" customWidth="1"/>
    <col min="14" max="14" width="6.86328125" customWidth="1"/>
  </cols>
  <sheetData>
    <row r="1" spans="1:14" x14ac:dyDescent="0.25">
      <c r="A1" s="343" t="s">
        <v>114</v>
      </c>
      <c r="B1" s="343"/>
      <c r="C1" s="343"/>
      <c r="D1" s="343"/>
    </row>
    <row r="3" spans="1:14" ht="14.25" x14ac:dyDescent="0.3">
      <c r="A3" s="188" t="s">
        <v>127</v>
      </c>
    </row>
    <row r="4" spans="1:14" x14ac:dyDescent="0.25">
      <c r="A4" s="189"/>
      <c r="B4" s="189"/>
      <c r="C4" s="189"/>
      <c r="D4" s="189"/>
      <c r="E4" s="189"/>
      <c r="F4" s="189"/>
      <c r="G4" s="189"/>
      <c r="H4" s="195"/>
      <c r="I4" s="189"/>
      <c r="J4" s="217"/>
      <c r="K4" s="217"/>
      <c r="L4" s="217"/>
      <c r="M4" s="217"/>
      <c r="N4" s="217" t="s">
        <v>168</v>
      </c>
    </row>
    <row r="5" spans="1:14" ht="6" customHeight="1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93"/>
    </row>
    <row r="6" spans="1:14" x14ac:dyDescent="0.25">
      <c r="A6" s="312" t="s">
        <v>172</v>
      </c>
      <c r="B6" s="312"/>
      <c r="C6" s="312"/>
      <c r="D6" s="312"/>
      <c r="E6" s="312"/>
      <c r="F6" s="314" t="s">
        <v>0</v>
      </c>
      <c r="G6" s="315"/>
      <c r="H6" s="344" t="s">
        <v>128</v>
      </c>
      <c r="I6" s="345"/>
      <c r="J6" s="344" t="s">
        <v>128</v>
      </c>
      <c r="K6" s="345"/>
      <c r="L6" s="344" t="s">
        <v>129</v>
      </c>
      <c r="M6" s="345"/>
      <c r="N6" s="345"/>
    </row>
    <row r="7" spans="1:14" x14ac:dyDescent="0.25">
      <c r="A7" s="313"/>
      <c r="B7" s="313"/>
      <c r="C7" s="313"/>
      <c r="D7" s="313"/>
      <c r="E7" s="313"/>
      <c r="F7" s="316"/>
      <c r="G7" s="317"/>
      <c r="H7" s="346" t="s">
        <v>131</v>
      </c>
      <c r="I7" s="347"/>
      <c r="J7" s="346" t="s">
        <v>123</v>
      </c>
      <c r="K7" s="347"/>
      <c r="L7" s="346" t="s">
        <v>132</v>
      </c>
      <c r="M7" s="347"/>
      <c r="N7" s="347"/>
    </row>
    <row r="8" spans="1:14" ht="6.75" customHeight="1" x14ac:dyDescent="0.25">
      <c r="A8" s="190"/>
      <c r="B8" s="190"/>
      <c r="C8" s="190"/>
      <c r="D8" s="190"/>
      <c r="E8" s="190"/>
      <c r="F8" s="204"/>
      <c r="G8" s="213"/>
      <c r="H8" s="189"/>
      <c r="I8" s="189"/>
      <c r="J8" s="189"/>
      <c r="K8" s="189"/>
      <c r="L8" s="189"/>
      <c r="M8" s="189"/>
      <c r="N8" s="195"/>
    </row>
    <row r="9" spans="1:14" ht="19.5" customHeight="1" x14ac:dyDescent="0.25">
      <c r="A9" s="332" t="s">
        <v>134</v>
      </c>
      <c r="B9" s="332"/>
      <c r="C9" s="332"/>
      <c r="D9" s="332"/>
      <c r="E9" s="333"/>
      <c r="F9" s="334">
        <f>F10+F13</f>
        <v>0</v>
      </c>
      <c r="G9" s="335"/>
      <c r="H9" s="335">
        <f>H10+H13</f>
        <v>0</v>
      </c>
      <c r="I9" s="335"/>
      <c r="J9" s="335">
        <f>J10+J13</f>
        <v>0</v>
      </c>
      <c r="K9" s="335"/>
      <c r="L9" s="335">
        <f>L10+L13</f>
        <v>0</v>
      </c>
      <c r="M9" s="335"/>
      <c r="N9" s="195"/>
    </row>
    <row r="10" spans="1:14" ht="19.5" customHeight="1" x14ac:dyDescent="0.25">
      <c r="A10" s="192"/>
      <c r="B10" s="340" t="s">
        <v>135</v>
      </c>
      <c r="C10" s="340"/>
      <c r="D10" s="340"/>
      <c r="E10" s="341"/>
      <c r="F10" s="334">
        <f>F11+F12</f>
        <v>0</v>
      </c>
      <c r="G10" s="335"/>
      <c r="H10" s="342">
        <f>H11+H12</f>
        <v>0</v>
      </c>
      <c r="I10" s="342"/>
      <c r="J10" s="342">
        <f>J12</f>
        <v>0</v>
      </c>
      <c r="K10" s="342"/>
      <c r="L10" s="342">
        <f>L12</f>
        <v>0</v>
      </c>
      <c r="M10" s="342"/>
      <c r="N10" s="195"/>
    </row>
    <row r="11" spans="1:14" ht="19.5" customHeight="1" x14ac:dyDescent="0.25">
      <c r="A11" s="192"/>
      <c r="B11" s="192"/>
      <c r="C11" s="332" t="s">
        <v>136</v>
      </c>
      <c r="D11" s="332"/>
      <c r="E11" s="333"/>
      <c r="F11" s="334">
        <f>H11</f>
        <v>0</v>
      </c>
      <c r="G11" s="335"/>
      <c r="H11" s="336"/>
      <c r="I11" s="336"/>
      <c r="J11" s="336"/>
      <c r="K11" s="336"/>
      <c r="L11" s="336"/>
      <c r="M11" s="336"/>
      <c r="N11" s="195"/>
    </row>
    <row r="12" spans="1:14" ht="19.5" customHeight="1" x14ac:dyDescent="0.25">
      <c r="A12" s="192"/>
      <c r="B12" s="192"/>
      <c r="C12" s="332" t="s">
        <v>138</v>
      </c>
      <c r="D12" s="332"/>
      <c r="E12" s="333"/>
      <c r="F12" s="334">
        <f>H12+J12</f>
        <v>0</v>
      </c>
      <c r="G12" s="335"/>
      <c r="H12" s="336"/>
      <c r="I12" s="336"/>
      <c r="J12" s="336"/>
      <c r="K12" s="336"/>
      <c r="L12" s="336"/>
      <c r="M12" s="336"/>
      <c r="N12" s="195"/>
    </row>
    <row r="13" spans="1:14" ht="19.5" customHeight="1" x14ac:dyDescent="0.25">
      <c r="A13" s="192"/>
      <c r="B13" s="332" t="s">
        <v>139</v>
      </c>
      <c r="C13" s="332"/>
      <c r="D13" s="332"/>
      <c r="E13" s="333"/>
      <c r="F13" s="334">
        <f>F14+F21</f>
        <v>0</v>
      </c>
      <c r="G13" s="335"/>
      <c r="H13" s="335">
        <f>H14+H21</f>
        <v>0</v>
      </c>
      <c r="I13" s="335"/>
      <c r="J13" s="335">
        <f>J14+J21</f>
        <v>0</v>
      </c>
      <c r="K13" s="335"/>
      <c r="L13" s="335">
        <f>L14+L21</f>
        <v>0</v>
      </c>
      <c r="M13" s="335"/>
      <c r="N13" s="195"/>
    </row>
    <row r="14" spans="1:14" ht="19.5" customHeight="1" x14ac:dyDescent="0.25">
      <c r="A14" s="192"/>
      <c r="B14" s="192"/>
      <c r="C14" s="332" t="s">
        <v>141</v>
      </c>
      <c r="D14" s="332"/>
      <c r="E14" s="333"/>
      <c r="F14" s="334">
        <f>SUM(F15:F19)</f>
        <v>0</v>
      </c>
      <c r="G14" s="335"/>
      <c r="H14" s="335">
        <f>SUM(H15:H19)</f>
        <v>0</v>
      </c>
      <c r="I14" s="335"/>
      <c r="J14" s="335">
        <f>SUM(J15:J19)</f>
        <v>0</v>
      </c>
      <c r="K14" s="335"/>
      <c r="L14" s="335">
        <f>SUM(L15:L19)</f>
        <v>0</v>
      </c>
      <c r="M14" s="335"/>
      <c r="N14" s="195"/>
    </row>
    <row r="15" spans="1:14" ht="19.5" customHeight="1" x14ac:dyDescent="0.25">
      <c r="A15" s="192"/>
      <c r="B15" s="192"/>
      <c r="C15" s="192"/>
      <c r="D15" s="332" t="s">
        <v>25</v>
      </c>
      <c r="E15" s="333"/>
      <c r="F15" s="334">
        <f>H15+J15</f>
        <v>0</v>
      </c>
      <c r="G15" s="335"/>
      <c r="H15" s="336"/>
      <c r="I15" s="336"/>
      <c r="J15" s="336"/>
      <c r="K15" s="336"/>
      <c r="L15" s="336"/>
      <c r="M15" s="336"/>
      <c r="N15" s="195"/>
    </row>
    <row r="16" spans="1:14" ht="19.5" customHeight="1" x14ac:dyDescent="0.25">
      <c r="A16" s="192"/>
      <c r="B16" s="192"/>
      <c r="C16" s="192"/>
      <c r="D16" s="332" t="s">
        <v>32</v>
      </c>
      <c r="E16" s="333"/>
      <c r="F16" s="334">
        <f>H16</f>
        <v>0</v>
      </c>
      <c r="G16" s="335"/>
      <c r="H16" s="336"/>
      <c r="I16" s="336"/>
      <c r="J16" s="336"/>
      <c r="K16" s="336"/>
      <c r="L16" s="336"/>
      <c r="M16" s="336"/>
      <c r="N16" s="195"/>
    </row>
    <row r="17" spans="1:14" ht="19.5" customHeight="1" x14ac:dyDescent="0.25">
      <c r="A17" s="192"/>
      <c r="B17" s="192"/>
      <c r="C17" s="192"/>
      <c r="D17" s="332" t="s">
        <v>41</v>
      </c>
      <c r="E17" s="333"/>
      <c r="F17" s="334">
        <f>H17</f>
        <v>0</v>
      </c>
      <c r="G17" s="335"/>
      <c r="H17" s="336"/>
      <c r="I17" s="336"/>
      <c r="J17" s="336"/>
      <c r="K17" s="336"/>
      <c r="L17" s="336"/>
      <c r="M17" s="336"/>
      <c r="N17" s="195"/>
    </row>
    <row r="18" spans="1:14" ht="19.5" customHeight="1" x14ac:dyDescent="0.25">
      <c r="A18" s="192"/>
      <c r="B18" s="192"/>
      <c r="C18" s="192"/>
      <c r="D18" s="332" t="s">
        <v>55</v>
      </c>
      <c r="E18" s="333"/>
      <c r="F18" s="334">
        <f>H18+J18</f>
        <v>0</v>
      </c>
      <c r="G18" s="335"/>
      <c r="H18" s="336"/>
      <c r="I18" s="336"/>
      <c r="J18" s="336"/>
      <c r="K18" s="336"/>
      <c r="L18" s="336"/>
      <c r="M18" s="336"/>
      <c r="N18" s="195"/>
    </row>
    <row r="19" spans="1:14" ht="19.5" customHeight="1" x14ac:dyDescent="0.25">
      <c r="A19" s="192"/>
      <c r="B19" s="192"/>
      <c r="C19" s="192"/>
      <c r="D19" s="332" t="s">
        <v>142</v>
      </c>
      <c r="E19" s="333"/>
      <c r="F19" s="334">
        <f>H19+J19</f>
        <v>0</v>
      </c>
      <c r="G19" s="335"/>
      <c r="H19" s="336"/>
      <c r="I19" s="336"/>
      <c r="J19" s="336"/>
      <c r="K19" s="336"/>
      <c r="L19" s="336"/>
      <c r="M19" s="336"/>
      <c r="N19" s="195"/>
    </row>
    <row r="20" spans="1:14" ht="7.5" customHeight="1" x14ac:dyDescent="0.25">
      <c r="A20" s="192"/>
      <c r="B20" s="192"/>
      <c r="C20" s="192"/>
      <c r="D20" s="192"/>
      <c r="E20" s="192"/>
      <c r="F20" s="205"/>
      <c r="G20" s="214"/>
      <c r="H20" s="215"/>
      <c r="I20" s="215"/>
      <c r="J20" s="215"/>
      <c r="K20" s="215"/>
      <c r="L20" s="215"/>
      <c r="M20" s="215"/>
      <c r="N20" s="195"/>
    </row>
    <row r="21" spans="1:14" ht="19.5" customHeight="1" x14ac:dyDescent="0.25">
      <c r="A21" s="192"/>
      <c r="B21" s="192"/>
      <c r="C21" s="332" t="s">
        <v>78</v>
      </c>
      <c r="D21" s="332"/>
      <c r="E21" s="333"/>
      <c r="F21" s="334">
        <f>F22+F26</f>
        <v>0</v>
      </c>
      <c r="G21" s="335"/>
      <c r="H21" s="335">
        <f>H22+H26</f>
        <v>0</v>
      </c>
      <c r="I21" s="335"/>
      <c r="J21" s="335">
        <f>J22+J26</f>
        <v>0</v>
      </c>
      <c r="K21" s="335"/>
      <c r="L21" s="335">
        <f>L22+L26</f>
        <v>0</v>
      </c>
      <c r="M21" s="335"/>
      <c r="N21" s="195"/>
    </row>
    <row r="22" spans="1:14" ht="19.5" customHeight="1" x14ac:dyDescent="0.25">
      <c r="A22" s="192"/>
      <c r="B22" s="192"/>
      <c r="C22" s="332" t="s">
        <v>68</v>
      </c>
      <c r="D22" s="332"/>
      <c r="E22" s="333"/>
      <c r="F22" s="334">
        <f>SUM(F23:F25)</f>
        <v>0</v>
      </c>
      <c r="G22" s="335"/>
      <c r="H22" s="335">
        <f>SUM(H23:H25)</f>
        <v>0</v>
      </c>
      <c r="I22" s="335"/>
      <c r="J22" s="335">
        <f>SUM(J23:J25)</f>
        <v>0</v>
      </c>
      <c r="K22" s="335"/>
      <c r="L22" s="335">
        <f>SUM(L23:L25)</f>
        <v>0</v>
      </c>
      <c r="M22" s="335"/>
      <c r="N22" s="195"/>
    </row>
    <row r="23" spans="1:14" ht="19.5" customHeight="1" x14ac:dyDescent="0.25">
      <c r="A23" s="192"/>
      <c r="B23" s="192"/>
      <c r="C23" s="192"/>
      <c r="D23" s="332" t="s">
        <v>144</v>
      </c>
      <c r="E23" s="333"/>
      <c r="F23" s="334">
        <f>H23+J23</f>
        <v>0</v>
      </c>
      <c r="G23" s="335"/>
      <c r="H23" s="336"/>
      <c r="I23" s="336"/>
      <c r="J23" s="336"/>
      <c r="K23" s="336"/>
      <c r="L23" s="336"/>
      <c r="M23" s="336"/>
      <c r="N23" s="195"/>
    </row>
    <row r="24" spans="1:14" ht="19.5" customHeight="1" x14ac:dyDescent="0.25">
      <c r="A24" s="192"/>
      <c r="B24" s="192"/>
      <c r="C24" s="192"/>
      <c r="D24" s="332" t="s">
        <v>145</v>
      </c>
      <c r="E24" s="333"/>
      <c r="F24" s="334">
        <f>H24+J24</f>
        <v>0</v>
      </c>
      <c r="G24" s="335"/>
      <c r="H24" s="336"/>
      <c r="I24" s="336"/>
      <c r="J24" s="336"/>
      <c r="K24" s="336"/>
      <c r="L24" s="336"/>
      <c r="M24" s="336"/>
      <c r="N24" s="195"/>
    </row>
    <row r="25" spans="1:14" ht="19.5" customHeight="1" x14ac:dyDescent="0.25">
      <c r="A25" s="192"/>
      <c r="B25" s="192"/>
      <c r="C25" s="192"/>
      <c r="D25" s="332" t="s">
        <v>142</v>
      </c>
      <c r="E25" s="333"/>
      <c r="F25" s="334">
        <f>H25</f>
        <v>0</v>
      </c>
      <c r="G25" s="335"/>
      <c r="H25" s="336"/>
      <c r="I25" s="336"/>
      <c r="J25" s="336"/>
      <c r="K25" s="336"/>
      <c r="L25" s="336"/>
      <c r="M25" s="336"/>
      <c r="N25" s="195"/>
    </row>
    <row r="26" spans="1:14" ht="19.5" customHeight="1" x14ac:dyDescent="0.25">
      <c r="A26" s="191"/>
      <c r="B26" s="191"/>
      <c r="C26" s="337" t="s">
        <v>67</v>
      </c>
      <c r="D26" s="337"/>
      <c r="E26" s="338"/>
      <c r="F26" s="334">
        <f>H26</f>
        <v>0</v>
      </c>
      <c r="G26" s="335"/>
      <c r="H26" s="339"/>
      <c r="I26" s="339"/>
      <c r="J26" s="336"/>
      <c r="K26" s="336"/>
      <c r="L26" s="336"/>
      <c r="M26" s="336"/>
      <c r="N26" s="195"/>
    </row>
    <row r="27" spans="1:14" ht="7.5" customHeight="1" x14ac:dyDescent="0.25">
      <c r="A27" s="193"/>
      <c r="B27" s="193"/>
      <c r="C27" s="193"/>
      <c r="D27" s="193"/>
      <c r="E27" s="193"/>
      <c r="F27" s="203"/>
      <c r="G27" s="193"/>
      <c r="H27" s="193"/>
      <c r="I27" s="193"/>
      <c r="J27" s="193"/>
      <c r="K27" s="193"/>
      <c r="L27" s="193"/>
      <c r="M27" s="193"/>
      <c r="N27" s="193"/>
    </row>
    <row r="30" spans="1:14" ht="14.25" x14ac:dyDescent="0.3">
      <c r="A30" s="188" t="s">
        <v>146</v>
      </c>
      <c r="B30" s="197"/>
      <c r="C30" s="197"/>
      <c r="D30" s="197"/>
      <c r="E30" s="197"/>
      <c r="F30" s="197"/>
      <c r="G30" s="197"/>
      <c r="H30" s="197"/>
      <c r="I30" s="197"/>
      <c r="J30" s="197"/>
    </row>
    <row r="31" spans="1:14" x14ac:dyDescent="0.25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19"/>
      <c r="M31" s="219"/>
      <c r="N31" s="217" t="s">
        <v>169</v>
      </c>
    </row>
    <row r="32" spans="1:14" x14ac:dyDescent="0.25">
      <c r="A32" s="193"/>
      <c r="B32" s="193"/>
      <c r="C32" s="193"/>
      <c r="D32" s="193"/>
      <c r="E32" s="195"/>
      <c r="F32" s="193"/>
      <c r="G32" s="193"/>
      <c r="H32" s="193"/>
      <c r="I32" s="193"/>
      <c r="J32" s="193"/>
      <c r="K32" s="193"/>
      <c r="L32" s="193"/>
      <c r="M32" s="193"/>
      <c r="N32" s="193"/>
    </row>
    <row r="33" spans="1:14" x14ac:dyDescent="0.25">
      <c r="A33" s="312" t="s">
        <v>143</v>
      </c>
      <c r="B33" s="312"/>
      <c r="C33" s="312"/>
      <c r="D33" s="318"/>
      <c r="E33" s="327" t="s">
        <v>26</v>
      </c>
      <c r="F33" s="328"/>
      <c r="G33" s="328"/>
      <c r="H33" s="328"/>
      <c r="I33" s="329"/>
      <c r="J33" s="327" t="s">
        <v>124</v>
      </c>
      <c r="K33" s="328"/>
      <c r="L33" s="328"/>
      <c r="M33" s="327" t="s">
        <v>126</v>
      </c>
      <c r="N33" s="328"/>
    </row>
    <row r="34" spans="1:14" ht="13.5" customHeight="1" x14ac:dyDescent="0.25">
      <c r="A34" s="319"/>
      <c r="B34" s="319"/>
      <c r="C34" s="319"/>
      <c r="D34" s="320"/>
      <c r="E34" s="322" t="s">
        <v>0</v>
      </c>
      <c r="F34" s="206"/>
      <c r="G34" s="206"/>
      <c r="H34" s="323" t="s">
        <v>2</v>
      </c>
      <c r="I34" s="325" t="s">
        <v>7</v>
      </c>
      <c r="J34" s="322" t="s">
        <v>0</v>
      </c>
      <c r="K34" s="220" t="s">
        <v>147</v>
      </c>
      <c r="L34" s="222" t="s">
        <v>149</v>
      </c>
      <c r="M34" s="220" t="s">
        <v>147</v>
      </c>
      <c r="N34" s="225" t="s">
        <v>149</v>
      </c>
    </row>
    <row r="35" spans="1:14" x14ac:dyDescent="0.25">
      <c r="A35" s="313"/>
      <c r="B35" s="313"/>
      <c r="C35" s="313"/>
      <c r="D35" s="321"/>
      <c r="E35" s="316"/>
      <c r="F35" s="207" t="s">
        <v>150</v>
      </c>
      <c r="G35" s="207" t="s">
        <v>152</v>
      </c>
      <c r="H35" s="324"/>
      <c r="I35" s="326"/>
      <c r="J35" s="316"/>
      <c r="K35" s="221" t="s">
        <v>122</v>
      </c>
      <c r="L35" s="223" t="s">
        <v>153</v>
      </c>
      <c r="M35" s="221" t="s">
        <v>122</v>
      </c>
      <c r="N35" s="226" t="s">
        <v>153</v>
      </c>
    </row>
    <row r="36" spans="1:14" ht="7.5" customHeight="1" x14ac:dyDescent="0.25">
      <c r="A36" s="190"/>
      <c r="B36" s="190"/>
      <c r="C36" s="190"/>
      <c r="D36" s="190"/>
      <c r="E36" s="198"/>
      <c r="F36" s="189"/>
      <c r="G36" s="189"/>
      <c r="H36" s="216"/>
      <c r="I36" s="216"/>
      <c r="J36" s="216"/>
      <c r="K36" s="190"/>
      <c r="L36" s="224"/>
      <c r="M36" s="190"/>
      <c r="N36" s="224"/>
    </row>
    <row r="37" spans="1:14" ht="19.5" customHeight="1" x14ac:dyDescent="0.25">
      <c r="A37" s="330" t="s">
        <v>0</v>
      </c>
      <c r="B37" s="330"/>
      <c r="C37" s="330"/>
      <c r="D37" s="331"/>
      <c r="E37" s="199">
        <f t="shared" ref="E37:N37" si="0">E39+E47</f>
        <v>0</v>
      </c>
      <c r="F37" s="208">
        <f t="shared" si="0"/>
        <v>0</v>
      </c>
      <c r="G37" s="208">
        <f t="shared" si="0"/>
        <v>0</v>
      </c>
      <c r="H37" s="208">
        <f t="shared" si="0"/>
        <v>0</v>
      </c>
      <c r="I37" s="208">
        <f t="shared" si="0"/>
        <v>0</v>
      </c>
      <c r="J37" s="208">
        <f t="shared" si="0"/>
        <v>0</v>
      </c>
      <c r="K37" s="208">
        <f t="shared" si="0"/>
        <v>0</v>
      </c>
      <c r="L37" s="208">
        <f t="shared" si="0"/>
        <v>0</v>
      </c>
      <c r="M37" s="208">
        <f t="shared" si="0"/>
        <v>0</v>
      </c>
      <c r="N37" s="208">
        <f t="shared" si="0"/>
        <v>0</v>
      </c>
    </row>
    <row r="38" spans="1:14" ht="7.5" customHeight="1" x14ac:dyDescent="0.25">
      <c r="A38" s="195"/>
      <c r="B38" s="195"/>
      <c r="C38" s="195"/>
      <c r="D38" s="195"/>
      <c r="E38" s="200"/>
      <c r="F38" s="209"/>
      <c r="G38" s="209"/>
      <c r="H38" s="209"/>
      <c r="I38" s="209"/>
      <c r="J38" s="209"/>
      <c r="K38" s="209"/>
      <c r="L38" s="209"/>
      <c r="M38" s="209"/>
      <c r="N38" s="209"/>
    </row>
    <row r="39" spans="1:14" ht="19.5" customHeight="1" x14ac:dyDescent="0.25">
      <c r="A39" s="195" t="s">
        <v>154</v>
      </c>
      <c r="B39" s="195"/>
      <c r="C39" s="195"/>
      <c r="D39" s="195"/>
      <c r="E39" s="199">
        <f t="shared" ref="E39:N39" si="1">E45</f>
        <v>0</v>
      </c>
      <c r="F39" s="208">
        <f t="shared" si="1"/>
        <v>0</v>
      </c>
      <c r="G39" s="208">
        <f t="shared" si="1"/>
        <v>0</v>
      </c>
      <c r="H39" s="208">
        <f t="shared" si="1"/>
        <v>0</v>
      </c>
      <c r="I39" s="208">
        <f t="shared" si="1"/>
        <v>0</v>
      </c>
      <c r="J39" s="208">
        <f t="shared" si="1"/>
        <v>0</v>
      </c>
      <c r="K39" s="208">
        <f t="shared" si="1"/>
        <v>0</v>
      </c>
      <c r="L39" s="208">
        <f t="shared" si="1"/>
        <v>0</v>
      </c>
      <c r="M39" s="208">
        <f t="shared" si="1"/>
        <v>0</v>
      </c>
      <c r="N39" s="208">
        <f t="shared" si="1"/>
        <v>0</v>
      </c>
    </row>
    <row r="40" spans="1:14" ht="19.5" customHeight="1" x14ac:dyDescent="0.25">
      <c r="A40" s="196" t="s">
        <v>19</v>
      </c>
      <c r="B40" s="332" t="s">
        <v>155</v>
      </c>
      <c r="C40" s="332"/>
      <c r="D40" s="333"/>
      <c r="E40" s="201" t="s">
        <v>24</v>
      </c>
      <c r="F40" s="210" t="s">
        <v>24</v>
      </c>
      <c r="G40" s="210" t="s">
        <v>24</v>
      </c>
      <c r="H40" s="210" t="s">
        <v>24</v>
      </c>
      <c r="I40" s="210" t="s">
        <v>24</v>
      </c>
      <c r="J40" s="210" t="s">
        <v>24</v>
      </c>
      <c r="K40" s="210" t="s">
        <v>24</v>
      </c>
      <c r="L40" s="210" t="s">
        <v>24</v>
      </c>
      <c r="M40" s="210" t="s">
        <v>24</v>
      </c>
      <c r="N40" s="210" t="s">
        <v>24</v>
      </c>
    </row>
    <row r="41" spans="1:14" ht="19.5" customHeight="1" x14ac:dyDescent="0.25">
      <c r="A41" s="195"/>
      <c r="B41" s="192">
        <v>1</v>
      </c>
      <c r="C41" s="332" t="s">
        <v>156</v>
      </c>
      <c r="D41" s="333"/>
      <c r="E41" s="201" t="s">
        <v>24</v>
      </c>
      <c r="F41" s="210" t="s">
        <v>24</v>
      </c>
      <c r="G41" s="210" t="s">
        <v>24</v>
      </c>
      <c r="H41" s="210" t="s">
        <v>24</v>
      </c>
      <c r="I41" s="210" t="s">
        <v>24</v>
      </c>
      <c r="J41" s="210" t="s">
        <v>24</v>
      </c>
      <c r="K41" s="210" t="s">
        <v>24</v>
      </c>
      <c r="L41" s="210" t="s">
        <v>24</v>
      </c>
      <c r="M41" s="210" t="s">
        <v>24</v>
      </c>
      <c r="N41" s="210" t="s">
        <v>24</v>
      </c>
    </row>
    <row r="42" spans="1:14" ht="19.5" customHeight="1" x14ac:dyDescent="0.25">
      <c r="A42" s="195"/>
      <c r="B42" s="192">
        <v>2</v>
      </c>
      <c r="C42" s="332" t="s">
        <v>158</v>
      </c>
      <c r="D42" s="333"/>
      <c r="E42" s="201" t="s">
        <v>24</v>
      </c>
      <c r="F42" s="210" t="s">
        <v>24</v>
      </c>
      <c r="G42" s="210" t="s">
        <v>24</v>
      </c>
      <c r="H42" s="210" t="s">
        <v>24</v>
      </c>
      <c r="I42" s="210" t="s">
        <v>24</v>
      </c>
      <c r="J42" s="210" t="s">
        <v>24</v>
      </c>
      <c r="K42" s="210" t="s">
        <v>24</v>
      </c>
      <c r="L42" s="210" t="s">
        <v>24</v>
      </c>
      <c r="M42" s="210" t="s">
        <v>24</v>
      </c>
      <c r="N42" s="210" t="s">
        <v>24</v>
      </c>
    </row>
    <row r="43" spans="1:14" ht="19.5" customHeight="1" x14ac:dyDescent="0.25">
      <c r="A43" s="195"/>
      <c r="B43" s="192">
        <v>3</v>
      </c>
      <c r="C43" s="332" t="s">
        <v>159</v>
      </c>
      <c r="D43" s="333"/>
      <c r="E43" s="201" t="s">
        <v>24</v>
      </c>
      <c r="F43" s="210" t="s">
        <v>24</v>
      </c>
      <c r="G43" s="210" t="s">
        <v>24</v>
      </c>
      <c r="H43" s="210" t="s">
        <v>24</v>
      </c>
      <c r="I43" s="210" t="s">
        <v>24</v>
      </c>
      <c r="J43" s="210" t="s">
        <v>24</v>
      </c>
      <c r="K43" s="210" t="s">
        <v>24</v>
      </c>
      <c r="L43" s="210" t="s">
        <v>24</v>
      </c>
      <c r="M43" s="210" t="s">
        <v>24</v>
      </c>
      <c r="N43" s="210" t="s">
        <v>24</v>
      </c>
    </row>
    <row r="44" spans="1:14" ht="19.5" customHeight="1" x14ac:dyDescent="0.25">
      <c r="A44" s="196" t="s">
        <v>161</v>
      </c>
      <c r="B44" s="310" t="s">
        <v>157</v>
      </c>
      <c r="C44" s="310"/>
      <c r="D44" s="311"/>
      <c r="E44" s="201" t="s">
        <v>24</v>
      </c>
      <c r="F44" s="210" t="s">
        <v>24</v>
      </c>
      <c r="G44" s="210" t="s">
        <v>24</v>
      </c>
      <c r="H44" s="210" t="s">
        <v>24</v>
      </c>
      <c r="I44" s="210" t="s">
        <v>24</v>
      </c>
      <c r="J44" s="210" t="s">
        <v>24</v>
      </c>
      <c r="K44" s="210" t="s">
        <v>24</v>
      </c>
      <c r="L44" s="210" t="s">
        <v>24</v>
      </c>
      <c r="M44" s="210" t="s">
        <v>24</v>
      </c>
      <c r="N44" s="210" t="s">
        <v>24</v>
      </c>
    </row>
    <row r="45" spans="1:14" ht="19.5" customHeight="1" x14ac:dyDescent="0.25">
      <c r="A45" s="196" t="s">
        <v>163</v>
      </c>
      <c r="B45" s="310" t="s">
        <v>164</v>
      </c>
      <c r="C45" s="310"/>
      <c r="D45" s="311"/>
      <c r="E45" s="199">
        <f>H45+I45</f>
        <v>0</v>
      </c>
      <c r="F45" s="211"/>
      <c r="G45" s="211"/>
      <c r="H45" s="211"/>
      <c r="I45" s="211"/>
      <c r="J45" s="218">
        <f>K45+L45</f>
        <v>0</v>
      </c>
      <c r="K45" s="211"/>
      <c r="L45" s="211"/>
      <c r="M45" s="211"/>
      <c r="N45" s="211"/>
    </row>
    <row r="46" spans="1:14" ht="7.5" customHeight="1" x14ac:dyDescent="0.25">
      <c r="A46" s="195"/>
      <c r="B46" s="195"/>
      <c r="C46" s="195"/>
      <c r="D46" s="195"/>
      <c r="E46" s="200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1:14" ht="18" customHeight="1" x14ac:dyDescent="0.25">
      <c r="A47" s="195" t="s">
        <v>165</v>
      </c>
      <c r="B47" s="195"/>
      <c r="C47" s="195"/>
      <c r="D47" s="195"/>
      <c r="E47" s="199">
        <f>H47+I47</f>
        <v>0</v>
      </c>
      <c r="F47" s="211"/>
      <c r="G47" s="211"/>
      <c r="H47" s="211"/>
      <c r="I47" s="211"/>
      <c r="J47" s="218">
        <f>K47+L47</f>
        <v>0</v>
      </c>
      <c r="K47" s="211"/>
      <c r="L47" s="211"/>
      <c r="M47" s="211"/>
      <c r="N47" s="211"/>
    </row>
    <row r="48" spans="1:14" ht="18" customHeight="1" x14ac:dyDescent="0.25">
      <c r="A48" s="189"/>
      <c r="B48" s="189" t="s">
        <v>166</v>
      </c>
      <c r="C48" s="189"/>
      <c r="D48" s="189"/>
      <c r="E48" s="20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1:14" ht="9" customHeight="1" x14ac:dyDescent="0.25">
      <c r="A49" s="193"/>
      <c r="B49" s="193"/>
      <c r="C49" s="193"/>
      <c r="D49" s="193"/>
      <c r="E49" s="203"/>
      <c r="F49" s="193"/>
      <c r="G49" s="193"/>
      <c r="H49" s="193"/>
      <c r="I49" s="193"/>
      <c r="J49" s="193"/>
      <c r="K49" s="193"/>
      <c r="L49" s="193"/>
      <c r="M49" s="193"/>
      <c r="N49" s="193"/>
    </row>
    <row r="50" spans="1:14" ht="7.5" customHeight="1" x14ac:dyDescent="0.25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</row>
    <row r="51" spans="1:14" x14ac:dyDescent="0.25">
      <c r="A51" s="195" t="s">
        <v>140</v>
      </c>
      <c r="B51" s="195"/>
      <c r="C51" s="195"/>
      <c r="D51" s="195"/>
      <c r="F51" s="195"/>
      <c r="G51" s="195"/>
      <c r="H51" s="195"/>
      <c r="I51" s="195"/>
      <c r="J51" s="195"/>
      <c r="K51" s="195"/>
      <c r="L51" s="195"/>
      <c r="M51" s="195"/>
      <c r="N51" s="195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P10,11【転入・転出先別人口】 (H2-28)</vt:lpstr>
      <vt:lpstr>P13【人口の推移、年齢・配偶関係・男女別人口】 (様式)</vt:lpstr>
      <vt:lpstr>P14,15【年齢、男女別人口】(様式)</vt:lpstr>
      <vt:lpstr>P16,17【外国人数、世帯人員、家族類型】 (様式)</vt:lpstr>
      <vt:lpstr>P28【従業地・通学地による就業者・通学者数、他】 (様式）</vt:lpstr>
      <vt:lpstr>'P10,11【転入・転出先別人口】 (H2-28)'!Print_Area</vt:lpstr>
      <vt:lpstr>'P13【人口の推移、年齢・配偶関係・男女別人口】 (様式)'!Print_Area</vt:lpstr>
      <vt:lpstr>'P14,15【年齢、男女別人口】(様式)'!Print_Area</vt:lpstr>
      <vt:lpstr>'P16,17【外国人数、世帯人員、家族類型】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2022-01-18T01:32:19Z</vt:filetime>
  </property>
</Properties>
</file>