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0" windowWidth="14520" windowHeight="11760"/>
  </bookViews>
  <sheets>
    <sheet name="P64【道路、橋梁、車種別自動車登録台数】（様式）" sheetId="1" r:id="rId1"/>
    <sheet name="P65【JR旅客乗車人員、バス利用状況、電話加入状況】" sheetId="7" r:id="rId2"/>
  </sheets>
  <definedNames>
    <definedName name="_xlnm.Print_Area" localSheetId="0">'P64【道路、橋梁、車種別自動車登録台数】（様式）'!$A$1:$K$57</definedName>
    <definedName name="_xlnm.Print_Area" localSheetId="1">'P65【JR旅客乗車人員、バス利用状況、電話加入状況】'!$A$1:$M$50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7" l="1"/>
  <c r="C43" i="7"/>
  <c r="G42" i="7"/>
  <c r="F42" i="7"/>
  <c r="C42" i="7"/>
  <c r="G41" i="7"/>
  <c r="F41" i="7"/>
  <c r="C41" i="7"/>
  <c r="G40" i="7"/>
  <c r="F40" i="7"/>
  <c r="C40" i="7"/>
  <c r="G39" i="7"/>
  <c r="F39" i="7"/>
  <c r="C39" i="7"/>
  <c r="M26" i="7"/>
  <c r="L26" i="7"/>
  <c r="K26" i="7"/>
  <c r="J26" i="7"/>
  <c r="I26" i="7"/>
  <c r="H26" i="7"/>
  <c r="F26" i="7"/>
  <c r="K43" i="1"/>
  <c r="J43" i="1"/>
  <c r="I43" i="1"/>
  <c r="H43" i="1"/>
  <c r="G43" i="1"/>
  <c r="F43" i="1"/>
  <c r="E43" i="1"/>
  <c r="H34" i="1"/>
  <c r="E34" i="1"/>
  <c r="H33" i="1"/>
  <c r="E33" i="1"/>
  <c r="K27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J15" i="1"/>
  <c r="I15" i="1"/>
  <c r="H15" i="1"/>
  <c r="G15" i="1"/>
  <c r="K14" i="1"/>
  <c r="J14" i="1"/>
  <c r="I14" i="1"/>
  <c r="K13" i="1"/>
  <c r="I13" i="1"/>
  <c r="K12" i="1"/>
  <c r="I12" i="1"/>
  <c r="K11" i="1"/>
  <c r="J11" i="1"/>
  <c r="I11" i="1"/>
  <c r="H11" i="1"/>
  <c r="G11" i="1"/>
  <c r="J10" i="1"/>
  <c r="H10" i="1"/>
  <c r="G10" i="1"/>
</calcChain>
</file>

<file path=xl/sharedStrings.xml><?xml version="1.0" encoding="utf-8"?>
<sst xmlns="http://schemas.openxmlformats.org/spreadsheetml/2006/main" count="141" uniqueCount="108">
  <si>
    <t>高田
病院</t>
    <rPh sb="0" eb="2">
      <t>タカタ</t>
    </rPh>
    <rPh sb="3" eb="5">
      <t>ビョウイン</t>
    </rPh>
    <phoneticPr fontId="2"/>
  </si>
  <si>
    <t>ＩＮＳ</t>
  </si>
  <si>
    <t>区分</t>
    <rPh sb="0" eb="2">
      <t>クブン</t>
    </rPh>
    <phoneticPr fontId="2"/>
  </si>
  <si>
    <t>うち定期</t>
    <rPh sb="2" eb="4">
      <t>テイキ</t>
    </rPh>
    <phoneticPr fontId="2"/>
  </si>
  <si>
    <t>（注）百位未満四捨五入のため合計が内訳と異なる。</t>
    <rPh sb="1" eb="2">
      <t>チュウ</t>
    </rPh>
    <rPh sb="3" eb="5">
      <t>ヒャクイ</t>
    </rPh>
    <rPh sb="5" eb="7">
      <t>ミマン</t>
    </rPh>
    <rPh sb="7" eb="11">
      <t>シシャゴニュウ</t>
    </rPh>
    <rPh sb="14" eb="16">
      <t>ゴウケイ</t>
    </rPh>
    <rPh sb="17" eb="19">
      <t>ウチワケ</t>
    </rPh>
    <rPh sb="20" eb="21">
      <t>コト</t>
    </rPh>
    <phoneticPr fontId="2"/>
  </si>
  <si>
    <t>事務用</t>
    <rPh sb="0" eb="3">
      <t>ジムヨウ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</si>
  <si>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</si>
  <si>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県道世田米・矢作線</t>
    <rPh sb="0" eb="2">
      <t>ケンドウ</t>
    </rPh>
    <rPh sb="2" eb="5">
      <t>セタマイ</t>
    </rPh>
    <rPh sb="6" eb="8">
      <t>ヤハギ</t>
    </rPh>
    <rPh sb="8" eb="9">
      <t>セン</t>
    </rPh>
    <phoneticPr fontId="2"/>
  </si>
  <si>
    <t>小友</t>
  </si>
  <si>
    <t>◆ 電話加入状況</t>
    <rPh sb="2" eb="4">
      <t>デンワ</t>
    </rPh>
    <rPh sb="4" eb="6">
      <t>カニュウ</t>
    </rPh>
    <rPh sb="6" eb="8">
      <t>ジョウキョウ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</si>
  <si>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</si>
  <si>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</si>
  <si>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停留所数</t>
    <rPh sb="0" eb="3">
      <t>テイリュウジョ</t>
    </rPh>
    <rPh sb="3" eb="4">
      <t>スウ</t>
    </rPh>
    <phoneticPr fontId="2"/>
  </si>
  <si>
    <t>資料：ＪＲ東日本</t>
    <rPh sb="0" eb="2">
      <t>シリョウ</t>
    </rPh>
    <rPh sb="5" eb="6">
      <t>ヒガシ</t>
    </rPh>
    <rPh sb="6" eb="8">
      <t>ニホン</t>
    </rPh>
    <phoneticPr fontId="2"/>
  </si>
  <si>
    <t>延長</t>
    <rPh sb="0" eb="2">
      <t>エンチョウ</t>
    </rPh>
    <phoneticPr fontId="2"/>
  </si>
  <si>
    <t>（単位：人）</t>
  </si>
  <si>
    <t>◆ 車種別自動車登録台数</t>
    <rPh sb="2" eb="5">
      <t>シャシュベツ</t>
    </rPh>
    <rPh sb="5" eb="8">
      <t>ジドウシャ</t>
    </rPh>
    <rPh sb="8" eb="10">
      <t>トウロク</t>
    </rPh>
    <rPh sb="10" eb="12">
      <t>ダイスウ</t>
    </rPh>
    <phoneticPr fontId="2"/>
  </si>
  <si>
    <t>貨物</t>
    <rPh sb="0" eb="2">
      <t>カモツ</t>
    </rPh>
    <phoneticPr fontId="2"/>
  </si>
  <si>
    <t>小型特殊車</t>
    <rPh sb="0" eb="2">
      <t>コガタ</t>
    </rPh>
    <rPh sb="2" eb="4">
      <t>トクシュ</t>
    </rPh>
    <rPh sb="4" eb="5">
      <t>シャ</t>
    </rPh>
    <phoneticPr fontId="2"/>
  </si>
  <si>
    <t>◆ BＲT旅客乗車人員（１日あたり乗車人員）</t>
    <rPh sb="5" eb="7">
      <t>リョカク</t>
    </rPh>
    <rPh sb="7" eb="9">
      <t>ジョウシャ</t>
    </rPh>
    <rPh sb="9" eb="11">
      <t>ジンイン</t>
    </rPh>
    <rPh sb="13" eb="14">
      <t>ニチ</t>
    </rPh>
    <rPh sb="17" eb="19">
      <t>ジョウシャ</t>
    </rPh>
    <rPh sb="19" eb="21">
      <t>ジンイン</t>
    </rPh>
    <phoneticPr fontId="2"/>
  </si>
  <si>
    <t>使用車延数(台)</t>
    <rPh sb="0" eb="2">
      <t>シヨウ</t>
    </rPh>
    <rPh sb="2" eb="3">
      <t>シャ</t>
    </rPh>
    <rPh sb="3" eb="4">
      <t>ノベ</t>
    </rPh>
    <rPh sb="4" eb="5">
      <t>スウ</t>
    </rPh>
    <rPh sb="6" eb="7">
      <t>ダイ</t>
    </rPh>
    <phoneticPr fontId="2"/>
  </si>
  <si>
    <t>◆ バス利用状況</t>
    <rPh sb="4" eb="6">
      <t>リヨウ</t>
    </rPh>
    <rPh sb="6" eb="8">
      <t>ジョウキョウ</t>
    </rPh>
    <phoneticPr fontId="2"/>
  </si>
  <si>
    <t>（単位：台）</t>
    <rPh sb="1" eb="3">
      <t>タンイ</t>
    </rPh>
    <rPh sb="4" eb="5">
      <t>ダイ</t>
    </rPh>
    <phoneticPr fontId="2"/>
  </si>
  <si>
    <t>◆ 橋　梁</t>
    <rPh sb="2" eb="3">
      <t>ハシ</t>
    </rPh>
    <rPh sb="4" eb="5">
      <t>ハリ</t>
    </rPh>
    <phoneticPr fontId="2"/>
  </si>
  <si>
    <t>1日平均乗車人員</t>
    <rPh sb="1" eb="2">
      <t>ニチ</t>
    </rPh>
    <rPh sb="2" eb="4">
      <t>ヘイキン</t>
    </rPh>
    <rPh sb="4" eb="6">
      <t>ジョウシャ</t>
    </rPh>
    <rPh sb="6" eb="8">
      <t>ジンイン</t>
    </rPh>
    <phoneticPr fontId="2"/>
  </si>
  <si>
    <t>15～100ｍ</t>
  </si>
  <si>
    <t>◆ 道　路</t>
    <rPh sb="2" eb="3">
      <t>ミチ</t>
    </rPh>
    <rPh sb="4" eb="5">
      <t>ミチ</t>
    </rPh>
    <phoneticPr fontId="2"/>
  </si>
  <si>
    <t>資料：岩手県交通</t>
    <rPh sb="0" eb="2">
      <t>シリョウ</t>
    </rPh>
    <rPh sb="3" eb="6">
      <t>イワテケン</t>
    </rPh>
    <rPh sb="6" eb="8">
      <t>コウツウ</t>
    </rPh>
    <phoneticPr fontId="2"/>
  </si>
  <si>
    <t>公衆電話</t>
    <rPh sb="0" eb="2">
      <t>コウシュウ</t>
    </rPh>
    <rPh sb="2" eb="4">
      <t>デンワ</t>
    </rPh>
    <phoneticPr fontId="2"/>
  </si>
  <si>
    <t>年次</t>
    <rPh sb="0" eb="2">
      <t>ネンジ</t>
    </rPh>
    <phoneticPr fontId="2"/>
  </si>
  <si>
    <t>…</t>
  </si>
  <si>
    <t>住宅用</t>
    <rPh sb="0" eb="3">
      <t>ジュウタクヨウ</t>
    </rPh>
    <phoneticPr fontId="2"/>
  </si>
  <si>
    <t>資料：ＮＴＴ東日本岩手支店</t>
    <rPh sb="0" eb="2">
      <t>シリョウ</t>
    </rPh>
    <rPh sb="6" eb="7">
      <t>ヒガシ</t>
    </rPh>
    <rPh sb="7" eb="9">
      <t>ニホン</t>
    </rPh>
    <rPh sb="9" eb="11">
      <t>イワテ</t>
    </rPh>
    <rPh sb="11" eb="13">
      <t>シテン</t>
    </rPh>
    <phoneticPr fontId="2"/>
  </si>
  <si>
    <t>運輸・通信　65</t>
  </si>
  <si>
    <t>一般加入電話（単位：加入）</t>
  </si>
  <si>
    <t>各年3月31日現在</t>
  </si>
  <si>
    <t>奇跡の一本松</t>
    <rPh sb="0" eb="2">
      <t>キセキ</t>
    </rPh>
    <rPh sb="3" eb="6">
      <t>イッポンマツ</t>
    </rPh>
    <phoneticPr fontId="2"/>
  </si>
  <si>
    <t>駅　名</t>
    <rPh sb="0" eb="1">
      <t>エキ</t>
    </rPh>
    <rPh sb="2" eb="3">
      <t>メイ</t>
    </rPh>
    <phoneticPr fontId="2"/>
  </si>
  <si>
    <t>運転キロ数(km)</t>
    <rPh sb="0" eb="2">
      <t>ウンテン</t>
    </rPh>
    <rPh sb="4" eb="5">
      <t>スウ</t>
    </rPh>
    <phoneticPr fontId="2"/>
  </si>
  <si>
    <t>乗車人員(人)</t>
    <rPh sb="0" eb="2">
      <t>ジョウシャ</t>
    </rPh>
    <rPh sb="2" eb="4">
      <t>ジンイン</t>
    </rPh>
    <rPh sb="5" eb="6">
      <t>ニン</t>
    </rPh>
    <phoneticPr fontId="2"/>
  </si>
  <si>
    <t>長部</t>
    <rPh sb="0" eb="2">
      <t>オサベ</t>
    </rPh>
    <phoneticPr fontId="2"/>
  </si>
  <si>
    <t>竹駒</t>
    <rPh sb="0" eb="2">
      <t>タケコマ</t>
    </rPh>
    <phoneticPr fontId="2"/>
  </si>
  <si>
    <t>脇ノ沢</t>
    <rPh sb="0" eb="1">
      <t>ワキ</t>
    </rPh>
    <rPh sb="2" eb="3">
      <t>サワ</t>
    </rPh>
    <phoneticPr fontId="2"/>
  </si>
  <si>
    <t>陸前
今泉</t>
    <rPh sb="0" eb="2">
      <t>リクゼン</t>
    </rPh>
    <rPh sb="3" eb="5">
      <t>イマイズミ</t>
    </rPh>
    <phoneticPr fontId="2"/>
  </si>
  <si>
    <t>陸前
矢作</t>
    <rPh sb="0" eb="2">
      <t>リクゼン</t>
    </rPh>
    <rPh sb="3" eb="5">
      <t>ヤハギ</t>
    </rPh>
    <phoneticPr fontId="2"/>
  </si>
  <si>
    <t>乗合</t>
    <rPh sb="0" eb="2">
      <t>ノリアイ</t>
    </rPh>
    <phoneticPr fontId="2"/>
  </si>
  <si>
    <t>陸前
高田</t>
    <rPh sb="0" eb="2">
      <t>リクゼン</t>
    </rPh>
    <rPh sb="3" eb="5">
      <t>タカタ</t>
    </rPh>
    <phoneticPr fontId="2"/>
  </si>
  <si>
    <t>　　　小黒山経由生出線、的場線の輸送実績。</t>
    <rPh sb="16" eb="18">
      <t>ユソウ</t>
    </rPh>
    <rPh sb="18" eb="20">
      <t>ジッセキ</t>
    </rPh>
    <phoneticPr fontId="2"/>
  </si>
  <si>
    <t>総数</t>
    <rPh sb="0" eb="2">
      <t>ソウスウ</t>
    </rPh>
    <phoneticPr fontId="2"/>
  </si>
  <si>
    <t>高田
高校前</t>
    <rPh sb="0" eb="2">
      <t>タカタ</t>
    </rPh>
    <rPh sb="3" eb="5">
      <t>コウコウ</t>
    </rPh>
    <rPh sb="5" eb="6">
      <t>マエ</t>
    </rPh>
    <phoneticPr fontId="2"/>
  </si>
  <si>
    <t>（注）平成25年度以降は、大船渡営業所管内のうち、陸前高田住田線、細浦経由高田線、</t>
    <rPh sb="1" eb="2">
      <t>チュウ</t>
    </rPh>
    <rPh sb="3" eb="5">
      <t>ヘイセイ</t>
    </rPh>
    <rPh sb="7" eb="9">
      <t>ネンド</t>
    </rPh>
    <rPh sb="9" eb="11">
      <t>イコウ</t>
    </rPh>
    <rPh sb="13" eb="16">
      <t>オオフナト</t>
    </rPh>
    <rPh sb="16" eb="19">
      <t>エイギョウショ</t>
    </rPh>
    <rPh sb="20" eb="21">
      <t>ナイ</t>
    </rPh>
    <rPh sb="25" eb="29">
      <t>リクゼンタカタ</t>
    </rPh>
    <rPh sb="29" eb="31">
      <t>スミタ</t>
    </rPh>
    <rPh sb="31" eb="32">
      <t>セン</t>
    </rPh>
    <rPh sb="33" eb="35">
      <t>ホソウラ</t>
    </rPh>
    <rPh sb="35" eb="37">
      <t>ケイユ</t>
    </rPh>
    <rPh sb="37" eb="39">
      <t>タカタ</t>
    </rPh>
    <rPh sb="39" eb="40">
      <t>セン</t>
    </rPh>
    <phoneticPr fontId="2"/>
  </si>
  <si>
    <t>ＩＮＳ64</t>
  </si>
  <si>
    <t>-</t>
  </si>
  <si>
    <t>令元</t>
    <rPh sb="0" eb="1">
      <t>レイ</t>
    </rPh>
    <rPh sb="1" eb="2">
      <t>ガン</t>
    </rPh>
    <phoneticPr fontId="2"/>
  </si>
  <si>
    <t>栃ヶ沢公園</t>
    <rPh sb="0" eb="1">
      <t>トチ</t>
    </rPh>
    <rPh sb="2" eb="3">
      <t>サワ</t>
    </rPh>
    <rPh sb="3" eb="5">
      <t>コウエン</t>
    </rPh>
    <phoneticPr fontId="2"/>
  </si>
  <si>
    <t>西下</t>
    <rPh sb="0" eb="2">
      <t>ニシシタ</t>
    </rPh>
    <phoneticPr fontId="2"/>
  </si>
  <si>
    <t>ＩＳＤＮ（単位：回線）</t>
  </si>
  <si>
    <t>国県道総数</t>
    <rPh sb="0" eb="1">
      <t>クニ</t>
    </rPh>
    <rPh sb="1" eb="3">
      <t>ケンドウ</t>
    </rPh>
    <rPh sb="3" eb="5">
      <t>ソウスウ</t>
    </rPh>
    <phoneticPr fontId="2"/>
  </si>
  <si>
    <t>（注）国道343号の総延長には国道340号との重用部分6,000ｍを含む。</t>
    <rPh sb="1" eb="2">
      <t>チュウ</t>
    </rPh>
    <rPh sb="3" eb="5">
      <t>コクドウ</t>
    </rPh>
    <rPh sb="8" eb="9">
      <t>ゴウ</t>
    </rPh>
    <rPh sb="10" eb="13">
      <t>ソウエンチョウ</t>
    </rPh>
    <rPh sb="15" eb="17">
      <t>コクドウ</t>
    </rPh>
    <rPh sb="20" eb="21">
      <t>ゴウ</t>
    </rPh>
    <rPh sb="23" eb="25">
      <t>ジュウヨウ</t>
    </rPh>
    <rPh sb="25" eb="27">
      <t>ブブン</t>
    </rPh>
    <rPh sb="34" eb="35">
      <t>フク</t>
    </rPh>
    <phoneticPr fontId="2"/>
  </si>
  <si>
    <t>64　運輸・通信</t>
    <rPh sb="3" eb="5">
      <t>ウンユ</t>
    </rPh>
    <rPh sb="6" eb="8">
      <t>ツウシン</t>
    </rPh>
    <phoneticPr fontId="2"/>
  </si>
  <si>
    <t>９．運輸・通信</t>
    <rPh sb="2" eb="4">
      <t>ウンユ</t>
    </rPh>
    <rPh sb="5" eb="7">
      <t>ツウシン</t>
    </rPh>
    <phoneticPr fontId="2"/>
  </si>
  <si>
    <t>市道計</t>
    <rPh sb="0" eb="2">
      <t>シドウ</t>
    </rPh>
    <rPh sb="2" eb="3">
      <t>ケイ</t>
    </rPh>
    <phoneticPr fontId="2"/>
  </si>
  <si>
    <t>箇所数</t>
    <rPh sb="0" eb="2">
      <t>カショ</t>
    </rPh>
    <rPh sb="2" eb="3">
      <t>カズ</t>
    </rPh>
    <phoneticPr fontId="2"/>
  </si>
  <si>
    <t>乗用</t>
    <rPh sb="0" eb="2">
      <t>ジョウヨウ</t>
    </rPh>
    <phoneticPr fontId="2"/>
  </si>
  <si>
    <t>平成5年</t>
  </si>
  <si>
    <t>特種（殊）</t>
    <rPh sb="3" eb="4">
      <t>コト</t>
    </rPh>
    <phoneticPr fontId="2"/>
  </si>
  <si>
    <t>小型二輪車</t>
    <rPh sb="0" eb="2">
      <t>コガタ</t>
    </rPh>
    <rPh sb="2" eb="5">
      <t>ニリンシャ</t>
    </rPh>
    <phoneticPr fontId="2"/>
  </si>
  <si>
    <t>軽自動車2.3.4.輪</t>
    <rPh sb="0" eb="4">
      <t>ケイジドウシャ</t>
    </rPh>
    <rPh sb="10" eb="11">
      <t>リン</t>
    </rPh>
    <phoneticPr fontId="2"/>
  </si>
  <si>
    <t>資料：東北運輸局、税務課</t>
    <rPh sb="0" eb="2">
      <t>シリョウ</t>
    </rPh>
    <rPh sb="3" eb="5">
      <t>トウホク</t>
    </rPh>
    <rPh sb="5" eb="7">
      <t>ウンユ</t>
    </rPh>
    <rPh sb="7" eb="8">
      <t>キョク</t>
    </rPh>
    <rPh sb="8" eb="9">
      <t>ドベ</t>
    </rPh>
    <rPh sb="9" eb="11">
      <t>ゼイム</t>
    </rPh>
    <rPh sb="11" eb="12">
      <t>カ</t>
    </rPh>
    <phoneticPr fontId="2"/>
  </si>
  <si>
    <t>国道計</t>
    <rPh sb="0" eb="2">
      <t>コクドウ</t>
    </rPh>
    <rPh sb="2" eb="3">
      <t>ケイ</t>
    </rPh>
    <phoneticPr fontId="2"/>
  </si>
  <si>
    <t>県道計</t>
    <rPh sb="0" eb="2">
      <t>ケンドウ</t>
    </rPh>
    <rPh sb="2" eb="3">
      <t>ケイ</t>
    </rPh>
    <phoneticPr fontId="2"/>
  </si>
  <si>
    <t>国道</t>
    <rPh sb="0" eb="2">
      <t>コクドウ</t>
    </rPh>
    <phoneticPr fontId="2"/>
  </si>
  <si>
    <t>主要地方道気仙沼・陸前高田線</t>
    <rPh sb="0" eb="2">
      <t>シュヨウ</t>
    </rPh>
    <rPh sb="2" eb="4">
      <t>チホウ</t>
    </rPh>
    <rPh sb="4" eb="5">
      <t>ドウ</t>
    </rPh>
    <rPh sb="5" eb="8">
      <t>ケセンヌマ</t>
    </rPh>
    <rPh sb="9" eb="13">
      <t>リクゼンタカタ</t>
    </rPh>
    <rPh sb="13" eb="14">
      <t>セン</t>
    </rPh>
    <phoneticPr fontId="2"/>
  </si>
  <si>
    <t>340号</t>
    <rPh sb="3" eb="4">
      <t>ゴウ</t>
    </rPh>
    <phoneticPr fontId="2"/>
  </si>
  <si>
    <t>主要地方道大船渡広田陸前高田線</t>
    <rPh sb="0" eb="2">
      <t>シュヨウ</t>
    </rPh>
    <rPh sb="2" eb="4">
      <t>チホウ</t>
    </rPh>
    <rPh sb="4" eb="5">
      <t>ドウ</t>
    </rPh>
    <rPh sb="5" eb="8">
      <t>オオフナト</t>
    </rPh>
    <rPh sb="8" eb="10">
      <t>ヒロタ</t>
    </rPh>
    <rPh sb="10" eb="14">
      <t>リクゼンタカタ</t>
    </rPh>
    <rPh sb="14" eb="15">
      <t>セン</t>
    </rPh>
    <phoneticPr fontId="2"/>
  </si>
  <si>
    <t>県道陸前高田停車場線</t>
    <rPh sb="0" eb="2">
      <t>ケンドウ</t>
    </rPh>
    <rPh sb="2" eb="6">
      <t>リクゼンタカタ</t>
    </rPh>
    <rPh sb="6" eb="8">
      <t>テイシャ</t>
    </rPh>
    <rPh sb="8" eb="9">
      <t>バ</t>
    </rPh>
    <rPh sb="9" eb="10">
      <t>セン</t>
    </rPh>
    <phoneticPr fontId="2"/>
  </si>
  <si>
    <t>県道長部漁港線</t>
    <rPh sb="0" eb="2">
      <t>ケンドウ</t>
    </rPh>
    <rPh sb="2" eb="4">
      <t>オサベ</t>
    </rPh>
    <rPh sb="4" eb="6">
      <t>ギョコウ</t>
    </rPh>
    <rPh sb="6" eb="7">
      <t>セン</t>
    </rPh>
    <phoneticPr fontId="2"/>
  </si>
  <si>
    <t>（ｍ）</t>
  </si>
  <si>
    <t>農作業用</t>
    <rPh sb="0" eb="4">
      <t>ノウサギョウヨウ</t>
    </rPh>
    <phoneticPr fontId="2"/>
  </si>
  <si>
    <t>その他</t>
    <rPh sb="2" eb="3">
      <t>タ</t>
    </rPh>
    <phoneticPr fontId="2"/>
  </si>
  <si>
    <t>45号</t>
    <rPh sb="2" eb="3">
      <t>ゴウ</t>
    </rPh>
    <phoneticPr fontId="2"/>
  </si>
  <si>
    <t>343号</t>
    <rPh sb="3" eb="4">
      <t>ゴウ</t>
    </rPh>
    <phoneticPr fontId="2"/>
  </si>
  <si>
    <t>国・県・</t>
    <rPh sb="0" eb="1">
      <t>クニ</t>
    </rPh>
    <rPh sb="2" eb="3">
      <t>ケン</t>
    </rPh>
    <phoneticPr fontId="2"/>
  </si>
  <si>
    <t>市道</t>
    <rPh sb="0" eb="2">
      <t>シドウ</t>
    </rPh>
    <phoneticPr fontId="2"/>
  </si>
  <si>
    <t>（％）</t>
  </si>
  <si>
    <t>総数</t>
    <rPh sb="0" eb="1">
      <t>ソウ</t>
    </rPh>
    <rPh sb="1" eb="2">
      <t>スウ</t>
    </rPh>
    <phoneticPr fontId="2"/>
  </si>
  <si>
    <t>舗装率</t>
    <rPh sb="0" eb="2">
      <t>ホソウ</t>
    </rPh>
    <rPh sb="2" eb="3">
      <t>リツ</t>
    </rPh>
    <phoneticPr fontId="2"/>
  </si>
  <si>
    <t>国　道　　　橋梁計</t>
    <rPh sb="0" eb="1">
      <t>クニ</t>
    </rPh>
    <rPh sb="2" eb="3">
      <t>ミチ</t>
    </rPh>
    <rPh sb="6" eb="8">
      <t>キョウリョウ</t>
    </rPh>
    <rPh sb="8" eb="9">
      <t>ケイ</t>
    </rPh>
    <phoneticPr fontId="2"/>
  </si>
  <si>
    <t>総延長</t>
    <rPh sb="0" eb="3">
      <t>ソウエンチョウ</t>
    </rPh>
    <phoneticPr fontId="2"/>
  </si>
  <si>
    <t>県　道　　　橋梁計</t>
    <rPh sb="0" eb="1">
      <t>ケン</t>
    </rPh>
    <rPh sb="2" eb="3">
      <t>ミチ</t>
    </rPh>
    <rPh sb="6" eb="8">
      <t>キョウリョウ</t>
    </rPh>
    <rPh sb="8" eb="9">
      <t>ケイ</t>
    </rPh>
    <phoneticPr fontId="2"/>
  </si>
  <si>
    <t>舗装延長</t>
    <rPh sb="0" eb="2">
      <t>ホソウ</t>
    </rPh>
    <rPh sb="2" eb="4">
      <t>エンチョウ</t>
    </rPh>
    <phoneticPr fontId="2"/>
  </si>
  <si>
    <t>市道橋梁</t>
    <rPh sb="0" eb="2">
      <t>シドウ</t>
    </rPh>
    <rPh sb="2" eb="4">
      <t>キョウリョウ</t>
    </rPh>
    <phoneticPr fontId="2"/>
  </si>
  <si>
    <t>15ｍ未満</t>
    <rPh sb="3" eb="5">
      <t>ミマン</t>
    </rPh>
    <phoneticPr fontId="2"/>
  </si>
  <si>
    <t>改良延長</t>
    <rPh sb="0" eb="2">
      <t>カイリョウ</t>
    </rPh>
    <rPh sb="2" eb="4">
      <t>エンチョウ</t>
    </rPh>
    <phoneticPr fontId="2"/>
  </si>
  <si>
    <t>未満</t>
    <rPh sb="0" eb="2">
      <t>ミマン</t>
    </rPh>
    <phoneticPr fontId="2"/>
  </si>
  <si>
    <t>改良率</t>
    <rPh sb="0" eb="2">
      <t>カイリョウ</t>
    </rPh>
    <rPh sb="2" eb="3">
      <t>リツ</t>
    </rPh>
    <phoneticPr fontId="2"/>
  </si>
  <si>
    <t>100ｍ以上</t>
    <rPh sb="4" eb="6">
      <t>イジョウ</t>
    </rPh>
    <phoneticPr fontId="2"/>
  </si>
  <si>
    <t>各年4月1日現在（単位：台）</t>
  </si>
  <si>
    <t>令和3年4月1日現在</t>
    <rPh sb="0" eb="2">
      <t>レイワ</t>
    </rPh>
    <phoneticPr fontId="2"/>
  </si>
  <si>
    <t>令和元年</t>
  </si>
  <si>
    <t>令2</t>
  </si>
  <si>
    <t>平26</t>
  </si>
  <si>
    <t>－</t>
  </si>
  <si>
    <t>令和2</t>
    <rPh sb="0" eb="2">
      <t>レイワ</t>
    </rPh>
    <phoneticPr fontId="2"/>
  </si>
  <si>
    <t>平28</t>
    <rPh sb="0" eb="1">
      <t>ヘイ</t>
    </rPh>
    <phoneticPr fontId="2"/>
  </si>
  <si>
    <t>資料：南三陸沿岸国道事務所、大船渡土木センター、建設課</t>
    <rPh sb="0" eb="2">
      <t>シリョウ</t>
    </rPh>
    <rPh sb="3" eb="4">
      <t>ミナミ</t>
    </rPh>
    <rPh sb="4" eb="6">
      <t>サンリク</t>
    </rPh>
    <rPh sb="6" eb="8">
      <t>エンガン</t>
    </rPh>
    <rPh sb="8" eb="10">
      <t>コクドウ</t>
    </rPh>
    <rPh sb="10" eb="12">
      <t>ジム</t>
    </rPh>
    <rPh sb="12" eb="13">
      <t>ショ</t>
    </rPh>
    <rPh sb="14" eb="17">
      <t>オオフナト</t>
    </rPh>
    <rPh sb="17" eb="19">
      <t>ドボク</t>
    </rPh>
    <rPh sb="24" eb="26">
      <t>ケンセツ</t>
    </rPh>
    <rPh sb="26" eb="27">
      <t>カ</t>
    </rPh>
    <phoneticPr fontId="2"/>
  </si>
  <si>
    <t>資料：南三陸沿岸国道事務所、大船渡土木センター、建設課</t>
    <rPh sb="0" eb="2">
      <t>シリョウ</t>
    </rPh>
    <rPh sb="14" eb="17">
      <t>オオフナト</t>
    </rPh>
    <rPh sb="17" eb="19">
      <t>ドボク</t>
    </rPh>
    <rPh sb="24" eb="26">
      <t>ケンセツ</t>
    </rPh>
    <rPh sb="26" eb="27">
      <t>カ</t>
    </rPh>
    <phoneticPr fontId="2"/>
  </si>
  <si>
    <t>平成27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</si>
</sst>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);[Red]\(#,##0.0\)"/>
    <numFmt numFmtId="177" formatCode="0.0_);[Red]\(0.0\)"/>
  </numFmts>
  <fonts count="1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1"/>
      <name val="ＭＳ 明朝"/>
      <family val="1"/>
    </font>
    <font>
      <b/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0" fillId="0" borderId="0" xfId="0" applyFont="1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/>
    <xf numFmtId="0" fontId="7" fillId="0" borderId="1" xfId="0" applyFont="1" applyFill="1" applyBorder="1"/>
    <xf numFmtId="0" fontId="4" fillId="0" borderId="3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/>
    <xf numFmtId="0" fontId="0" fillId="0" borderId="0" xfId="0" applyFont="1" applyFill="1" applyAlignment="1"/>
    <xf numFmtId="0" fontId="4" fillId="0" borderId="5" xfId="0" applyFont="1" applyFill="1" applyBorder="1" applyAlignment="1">
      <alignment horizontal="distributed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/>
    <xf numFmtId="0" fontId="4" fillId="0" borderId="7" xfId="0" applyFont="1" applyFill="1" applyBorder="1"/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distributed" vertical="top" justifyLastLine="1"/>
    </xf>
    <xf numFmtId="0" fontId="4" fillId="0" borderId="10" xfId="0" applyFont="1" applyFill="1" applyBorder="1" applyAlignment="1">
      <alignment horizontal="distributed" justifyLastLine="1"/>
    </xf>
    <xf numFmtId="0" fontId="4" fillId="0" borderId="11" xfId="0" applyFont="1" applyFill="1" applyBorder="1"/>
    <xf numFmtId="38" fontId="4" fillId="0" borderId="11" xfId="2" applyFont="1" applyFill="1" applyBorder="1" applyAlignment="1"/>
    <xf numFmtId="0" fontId="4" fillId="0" borderId="12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/>
    <xf numFmtId="38" fontId="4" fillId="0" borderId="0" xfId="2" applyFont="1" applyFill="1" applyBorder="1" applyAlignment="1"/>
    <xf numFmtId="38" fontId="4" fillId="0" borderId="0" xfId="2" applyFont="1" applyFill="1" applyAlignment="1"/>
    <xf numFmtId="38" fontId="4" fillId="0" borderId="12" xfId="2" applyFont="1" applyFill="1" applyBorder="1" applyAlignment="1">
      <alignment horizontal="right"/>
    </xf>
    <xf numFmtId="38" fontId="4" fillId="0" borderId="1" xfId="2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38" fontId="4" fillId="0" borderId="12" xfId="2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38" fontId="4" fillId="0" borderId="1" xfId="2" applyFont="1" applyFill="1" applyBorder="1" applyAlignment="1"/>
    <xf numFmtId="176" fontId="4" fillId="0" borderId="0" xfId="0" applyNumberFormat="1" applyFont="1" applyFill="1" applyBorder="1"/>
    <xf numFmtId="176" fontId="6" fillId="0" borderId="0" xfId="0" applyNumberFormat="1" applyFont="1" applyFill="1" applyBorder="1"/>
    <xf numFmtId="0" fontId="4" fillId="0" borderId="0" xfId="0" applyFont="1" applyFill="1" applyBorder="1" applyAlignment="1"/>
    <xf numFmtId="0" fontId="4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distributed" wrapText="1" justifyLastLine="1"/>
    </xf>
    <xf numFmtId="0" fontId="6" fillId="0" borderId="0" xfId="0" applyFont="1" applyFill="1" applyAlignment="1">
      <alignment horizontal="right"/>
    </xf>
    <xf numFmtId="177" fontId="4" fillId="0" borderId="0" xfId="0" applyNumberFormat="1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distributed" vertical="center"/>
    </xf>
    <xf numFmtId="0" fontId="4" fillId="0" borderId="11" xfId="0" applyFont="1" applyFill="1" applyBorder="1" applyAlignment="1"/>
    <xf numFmtId="0" fontId="4" fillId="0" borderId="21" xfId="0" applyFont="1" applyFill="1" applyBorder="1"/>
    <xf numFmtId="0" fontId="4" fillId="0" borderId="20" xfId="0" applyFont="1" applyFill="1" applyBorder="1" applyAlignment="1">
      <alignment horizontal="distributed" vertical="center" wrapText="1"/>
    </xf>
    <xf numFmtId="38" fontId="4" fillId="0" borderId="0" xfId="2" applyFont="1" applyFill="1" applyBorder="1" applyAlignment="1">
      <alignment horizontal="right"/>
    </xf>
    <xf numFmtId="0" fontId="4" fillId="0" borderId="22" xfId="0" applyFont="1" applyFill="1" applyBorder="1"/>
    <xf numFmtId="0" fontId="4" fillId="0" borderId="20" xfId="0" applyFont="1" applyFill="1" applyBorder="1" applyAlignment="1">
      <alignment horizontal="distributed" wrapText="1"/>
    </xf>
    <xf numFmtId="38" fontId="4" fillId="0" borderId="0" xfId="2" applyFont="1" applyFill="1" applyAlignment="1">
      <alignment horizontal="right"/>
    </xf>
    <xf numFmtId="0" fontId="4" fillId="0" borderId="17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center"/>
    </xf>
    <xf numFmtId="38" fontId="9" fillId="0" borderId="11" xfId="2" applyFont="1" applyFill="1" applyBorder="1" applyAlignment="1">
      <alignment horizontal="right"/>
    </xf>
    <xf numFmtId="38" fontId="9" fillId="0" borderId="0" xfId="2" applyFont="1" applyFill="1" applyAlignment="1">
      <alignment horizontal="right"/>
    </xf>
    <xf numFmtId="0" fontId="4" fillId="0" borderId="3" xfId="0" applyFont="1" applyFill="1" applyBorder="1" applyAlignment="1">
      <alignment horizontal="distributed" justifyLastLine="1"/>
    </xf>
    <xf numFmtId="0" fontId="4" fillId="0" borderId="13" xfId="0" applyFont="1" applyFill="1" applyBorder="1" applyAlignment="1">
      <alignment horizontal="center"/>
    </xf>
    <xf numFmtId="38" fontId="9" fillId="0" borderId="0" xfId="2" applyFont="1" applyFill="1" applyBorder="1" applyAlignment="1">
      <alignment horizontal="right"/>
    </xf>
    <xf numFmtId="0" fontId="4" fillId="0" borderId="20" xfId="0" applyFont="1" applyFill="1" applyBorder="1" applyAlignment="1">
      <alignment horizontal="distributed" justifyLastLine="1"/>
    </xf>
    <xf numFmtId="38" fontId="9" fillId="0" borderId="0" xfId="2" applyFont="1" applyFill="1" applyBorder="1" applyAlignment="1"/>
    <xf numFmtId="38" fontId="9" fillId="0" borderId="0" xfId="2" applyFont="1" applyFill="1" applyAlignment="1"/>
    <xf numFmtId="0" fontId="4" fillId="0" borderId="23" xfId="0" applyFont="1" applyFill="1" applyBorder="1" applyAlignment="1">
      <alignment horizontal="distributed" justifyLastLine="1"/>
    </xf>
    <xf numFmtId="0" fontId="9" fillId="0" borderId="0" xfId="0" applyFont="1" applyFill="1" applyAlignment="1">
      <alignment horizontal="right"/>
    </xf>
    <xf numFmtId="38" fontId="9" fillId="0" borderId="0" xfId="0" applyNumberFormat="1" applyFont="1" applyFill="1"/>
    <xf numFmtId="0" fontId="4" fillId="0" borderId="18" xfId="0" applyFont="1" applyFill="1" applyBorder="1" applyAlignment="1">
      <alignment horizontal="distributed" justifyLastLine="1"/>
    </xf>
    <xf numFmtId="38" fontId="4" fillId="0" borderId="0" xfId="2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justifyLastLine="1"/>
    </xf>
    <xf numFmtId="0" fontId="9" fillId="0" borderId="0" xfId="0" applyFont="1" applyFill="1"/>
    <xf numFmtId="0" fontId="4" fillId="0" borderId="0" xfId="0" applyFont="1" applyFill="1" applyBorder="1" applyAlignment="1">
      <alignment horizontal="distributed" justifyLastLine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2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justifyLastLine="1"/>
    </xf>
    <xf numFmtId="0" fontId="4" fillId="0" borderId="0" xfId="0" applyFont="1" applyFill="1" applyAlignment="1">
      <alignment horizontal="distributed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justifyLastLine="1"/>
    </xf>
    <xf numFmtId="0" fontId="4" fillId="0" borderId="6" xfId="0" applyFont="1" applyFill="1" applyBorder="1" applyAlignment="1">
      <alignment horizontal="center" justifyLastLine="1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justifyLastLine="1"/>
    </xf>
    <xf numFmtId="0" fontId="4" fillId="0" borderId="19" xfId="0" applyFont="1" applyFill="1" applyBorder="1" applyAlignment="1">
      <alignment horizontal="center" justifyLastLine="1"/>
    </xf>
    <xf numFmtId="0" fontId="4" fillId="0" borderId="2" xfId="0" applyFont="1" applyFill="1" applyBorder="1" applyAlignment="1">
      <alignment horizontal="center" justifyLastLine="1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distributed" justifyLastLine="1"/>
    </xf>
    <xf numFmtId="0" fontId="4" fillId="0" borderId="3" xfId="0" applyFont="1" applyFill="1" applyBorder="1" applyAlignment="1">
      <alignment horizontal="distributed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SheetLayoutView="100" workbookViewId="0">
      <selection activeCell="O51" sqref="O51"/>
    </sheetView>
  </sheetViews>
  <sheetFormatPr defaultColWidth="9" defaultRowHeight="12.75" x14ac:dyDescent="0.25"/>
  <cols>
    <col min="1" max="1" width="2" style="1" customWidth="1"/>
    <col min="2" max="2" width="2.3984375" style="1" customWidth="1"/>
    <col min="3" max="3" width="5.73046875" style="1" customWidth="1"/>
    <col min="4" max="4" width="8.73046875" style="1" customWidth="1"/>
    <col min="5" max="9" width="9" style="1"/>
    <col min="10" max="11" width="9.59765625" style="1" customWidth="1"/>
    <col min="12" max="16384" width="9" style="1"/>
  </cols>
  <sheetData>
    <row r="1" spans="1:11" ht="14.25" x14ac:dyDescent="0.3">
      <c r="A1" s="2" t="s">
        <v>59</v>
      </c>
      <c r="B1" s="14"/>
      <c r="C1" s="14"/>
      <c r="D1" s="14"/>
      <c r="E1" s="3"/>
      <c r="F1" s="3"/>
      <c r="G1" s="3"/>
      <c r="H1" s="3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25" x14ac:dyDescent="0.3">
      <c r="A3" s="4" t="s">
        <v>60</v>
      </c>
      <c r="E3" s="3"/>
      <c r="F3" s="3"/>
      <c r="G3" s="3"/>
      <c r="H3" s="3"/>
      <c r="I3" s="3"/>
      <c r="J3" s="3"/>
      <c r="K3" s="3"/>
    </row>
    <row r="4" spans="1:11" ht="14.25" x14ac:dyDescent="0.3">
      <c r="A4" s="4"/>
      <c r="E4" s="3"/>
      <c r="F4" s="3"/>
      <c r="G4" s="3"/>
      <c r="H4" s="3"/>
      <c r="I4" s="3"/>
      <c r="J4" s="3"/>
      <c r="K4" s="3"/>
    </row>
    <row r="5" spans="1:11" ht="14.25" x14ac:dyDescent="0.3">
      <c r="A5" s="5" t="s">
        <v>26</v>
      </c>
      <c r="B5" s="15"/>
      <c r="C5" s="15"/>
      <c r="E5" s="3"/>
      <c r="F5" s="3"/>
      <c r="G5" s="3"/>
      <c r="H5" s="3"/>
      <c r="I5" s="14"/>
      <c r="J5" s="14"/>
      <c r="K5" s="43" t="s">
        <v>98</v>
      </c>
    </row>
    <row r="6" spans="1:11" ht="7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87" t="s">
        <v>2</v>
      </c>
      <c r="B7" s="87"/>
      <c r="C7" s="87"/>
      <c r="D7" s="87"/>
      <c r="E7" s="87"/>
      <c r="F7" s="88"/>
      <c r="G7" s="32" t="s">
        <v>88</v>
      </c>
      <c r="H7" s="35" t="s">
        <v>90</v>
      </c>
      <c r="I7" s="35" t="s">
        <v>86</v>
      </c>
      <c r="J7" s="35" t="s">
        <v>93</v>
      </c>
      <c r="K7" s="35" t="s">
        <v>95</v>
      </c>
    </row>
    <row r="8" spans="1:11" x14ac:dyDescent="0.25">
      <c r="A8" s="89"/>
      <c r="B8" s="89"/>
      <c r="C8" s="89"/>
      <c r="D8" s="89"/>
      <c r="E8" s="89"/>
      <c r="F8" s="90"/>
      <c r="G8" s="33" t="s">
        <v>77</v>
      </c>
      <c r="H8" s="36" t="s">
        <v>77</v>
      </c>
      <c r="I8" s="36" t="s">
        <v>84</v>
      </c>
      <c r="J8" s="36" t="s">
        <v>77</v>
      </c>
      <c r="K8" s="36" t="s">
        <v>84</v>
      </c>
    </row>
    <row r="9" spans="1:11" ht="8.25" customHeight="1" x14ac:dyDescent="0.25">
      <c r="A9" s="7"/>
      <c r="B9" s="7"/>
      <c r="C9" s="7"/>
      <c r="D9" s="7"/>
      <c r="E9" s="7"/>
      <c r="F9" s="7"/>
      <c r="G9" s="24"/>
      <c r="H9" s="28"/>
      <c r="I9" s="7"/>
      <c r="J9" s="28"/>
      <c r="K9" s="7"/>
    </row>
    <row r="10" spans="1:11" ht="15" customHeight="1" x14ac:dyDescent="0.25">
      <c r="A10" s="78" t="s">
        <v>57</v>
      </c>
      <c r="B10" s="78"/>
      <c r="C10" s="78"/>
      <c r="D10" s="78"/>
      <c r="E10" s="78"/>
      <c r="F10" s="3"/>
      <c r="G10" s="24">
        <f>G11+G15</f>
        <v>104385</v>
      </c>
      <c r="H10" s="28">
        <f>H11+H15</f>
        <v>98365.2</v>
      </c>
      <c r="I10" s="38">
        <v>100</v>
      </c>
      <c r="J10" s="28">
        <f>J11+J15</f>
        <v>83306.8</v>
      </c>
      <c r="K10" s="44">
        <v>81.2</v>
      </c>
    </row>
    <row r="11" spans="1:11" ht="15" customHeight="1" x14ac:dyDescent="0.25">
      <c r="A11" s="3"/>
      <c r="B11" s="78" t="s">
        <v>69</v>
      </c>
      <c r="C11" s="78"/>
      <c r="D11" s="78"/>
      <c r="E11" s="78"/>
      <c r="F11" s="3"/>
      <c r="G11" s="24">
        <f>SUM(G12:G14)</f>
        <v>61680.3</v>
      </c>
      <c r="H11" s="28">
        <f>SUM(H12:H14)</f>
        <v>55660.5</v>
      </c>
      <c r="I11" s="39">
        <f>(H11/(G11-6000))*100</f>
        <v>99.964439846768059</v>
      </c>
      <c r="J11" s="28">
        <f>SUM(J12:J14)</f>
        <v>55660.5</v>
      </c>
      <c r="K11" s="44">
        <f>(J11/(G11-6000)*100)</f>
        <v>99.964439846768059</v>
      </c>
    </row>
    <row r="12" spans="1:11" ht="15" customHeight="1" x14ac:dyDescent="0.25">
      <c r="A12" s="3"/>
      <c r="B12" s="3"/>
      <c r="C12" s="78" t="s">
        <v>71</v>
      </c>
      <c r="D12" s="78"/>
      <c r="E12" s="79" t="s">
        <v>80</v>
      </c>
      <c r="F12" s="80"/>
      <c r="G12" s="24">
        <v>25851</v>
      </c>
      <c r="H12" s="28">
        <v>25851</v>
      </c>
      <c r="I12" s="38">
        <f>(H12/G12)*100</f>
        <v>100</v>
      </c>
      <c r="J12" s="29">
        <v>25851</v>
      </c>
      <c r="K12" s="44">
        <f>(J12/G12)*100</f>
        <v>100</v>
      </c>
    </row>
    <row r="13" spans="1:11" ht="15" customHeight="1" x14ac:dyDescent="0.25">
      <c r="A13" s="3"/>
      <c r="B13" s="3"/>
      <c r="C13" s="3"/>
      <c r="D13" s="3"/>
      <c r="E13" s="79" t="s">
        <v>73</v>
      </c>
      <c r="F13" s="80"/>
      <c r="G13" s="24">
        <v>13476.9</v>
      </c>
      <c r="H13" s="28">
        <v>13476.9</v>
      </c>
      <c r="I13" s="38">
        <f>(H13/G13)*100</f>
        <v>100</v>
      </c>
      <c r="J13" s="29">
        <v>13476.9</v>
      </c>
      <c r="K13" s="44">
        <f>(J13/G13)*100</f>
        <v>100</v>
      </c>
    </row>
    <row r="14" spans="1:11" ht="15" customHeight="1" x14ac:dyDescent="0.25">
      <c r="A14" s="3"/>
      <c r="B14" s="3"/>
      <c r="C14" s="3"/>
      <c r="D14" s="3"/>
      <c r="E14" s="79" t="s">
        <v>81</v>
      </c>
      <c r="F14" s="80"/>
      <c r="G14" s="24">
        <v>22352.400000000001</v>
      </c>
      <c r="H14" s="29">
        <v>16332.6</v>
      </c>
      <c r="I14" s="38">
        <f>(H14/(G14-6020))*100</f>
        <v>100.00122455977076</v>
      </c>
      <c r="J14" s="29">
        <f>H14</f>
        <v>16332.6</v>
      </c>
      <c r="K14" s="44">
        <f>(J14/(G14-6020)*100)</f>
        <v>100.00122455977076</v>
      </c>
    </row>
    <row r="15" spans="1:11" ht="15" customHeight="1" x14ac:dyDescent="0.25">
      <c r="A15" s="3"/>
      <c r="B15" s="78" t="s">
        <v>70</v>
      </c>
      <c r="C15" s="78"/>
      <c r="D15" s="78"/>
      <c r="E15" s="78"/>
      <c r="F15" s="3"/>
      <c r="G15" s="24">
        <f>SUM(G16:G20)</f>
        <v>42704.7</v>
      </c>
      <c r="H15" s="28">
        <f>SUM(H16:H20)</f>
        <v>42704.7</v>
      </c>
      <c r="I15" s="38">
        <f t="shared" ref="I15:I21" si="0">(H15/G15)*100</f>
        <v>100</v>
      </c>
      <c r="J15" s="28">
        <f>SUM(J16:J20)</f>
        <v>27646.300000000003</v>
      </c>
      <c r="K15" s="44">
        <f t="shared" ref="K15:K21" si="1">(J15/G15)*100</f>
        <v>64.738307493086253</v>
      </c>
    </row>
    <row r="16" spans="1:11" ht="15" customHeight="1" x14ac:dyDescent="0.25">
      <c r="A16" s="3"/>
      <c r="B16" s="3"/>
      <c r="C16" s="78" t="s">
        <v>72</v>
      </c>
      <c r="D16" s="78"/>
      <c r="E16" s="78"/>
      <c r="F16" s="81"/>
      <c r="G16" s="24">
        <v>3389.5</v>
      </c>
      <c r="H16" s="29">
        <v>3389.5</v>
      </c>
      <c r="I16" s="38">
        <f t="shared" si="0"/>
        <v>100</v>
      </c>
      <c r="J16" s="29">
        <v>2546.5</v>
      </c>
      <c r="K16" s="44">
        <f t="shared" si="1"/>
        <v>75.129075084820769</v>
      </c>
    </row>
    <row r="17" spans="1:11" ht="15" customHeight="1" x14ac:dyDescent="0.25">
      <c r="A17" s="3"/>
      <c r="B17" s="3"/>
      <c r="C17" s="78" t="s">
        <v>74</v>
      </c>
      <c r="D17" s="78"/>
      <c r="E17" s="78"/>
      <c r="F17" s="81"/>
      <c r="G17" s="24">
        <v>22586</v>
      </c>
      <c r="H17" s="29">
        <v>22586</v>
      </c>
      <c r="I17" s="38">
        <f t="shared" si="0"/>
        <v>100</v>
      </c>
      <c r="J17" s="29">
        <v>18025.400000000001</v>
      </c>
      <c r="K17" s="44">
        <f t="shared" si="1"/>
        <v>79.807845568051022</v>
      </c>
    </row>
    <row r="18" spans="1:11" ht="15" customHeight="1" x14ac:dyDescent="0.25">
      <c r="A18" s="3"/>
      <c r="B18" s="3"/>
      <c r="C18" s="78" t="s">
        <v>75</v>
      </c>
      <c r="D18" s="78"/>
      <c r="E18" s="78"/>
      <c r="F18" s="81"/>
      <c r="G18" s="24">
        <v>2326</v>
      </c>
      <c r="H18" s="29">
        <v>2326</v>
      </c>
      <c r="I18" s="38">
        <f t="shared" si="0"/>
        <v>100</v>
      </c>
      <c r="J18" s="29">
        <v>2326</v>
      </c>
      <c r="K18" s="44">
        <f t="shared" si="1"/>
        <v>100</v>
      </c>
    </row>
    <row r="19" spans="1:11" ht="15" customHeight="1" x14ac:dyDescent="0.25">
      <c r="A19" s="3"/>
      <c r="B19" s="3"/>
      <c r="C19" s="78" t="s">
        <v>76</v>
      </c>
      <c r="D19" s="78"/>
      <c r="E19" s="78"/>
      <c r="F19" s="81"/>
      <c r="G19" s="24">
        <v>2294.5</v>
      </c>
      <c r="H19" s="29">
        <v>2294.5</v>
      </c>
      <c r="I19" s="38">
        <f t="shared" si="0"/>
        <v>100</v>
      </c>
      <c r="J19" s="29">
        <v>1374.5</v>
      </c>
      <c r="K19" s="44">
        <f t="shared" si="1"/>
        <v>59.904118544345174</v>
      </c>
    </row>
    <row r="20" spans="1:11" ht="15" customHeight="1" x14ac:dyDescent="0.25">
      <c r="A20" s="3"/>
      <c r="B20" s="3"/>
      <c r="C20" s="78" t="s">
        <v>7</v>
      </c>
      <c r="D20" s="78"/>
      <c r="E20" s="78"/>
      <c r="F20" s="81"/>
      <c r="G20" s="24">
        <v>12108.7</v>
      </c>
      <c r="H20" s="29">
        <v>12108.7</v>
      </c>
      <c r="I20" s="38">
        <f t="shared" si="0"/>
        <v>100</v>
      </c>
      <c r="J20" s="29">
        <v>3373.9</v>
      </c>
      <c r="K20" s="44">
        <f t="shared" si="1"/>
        <v>27.863437032877187</v>
      </c>
    </row>
    <row r="21" spans="1:11" ht="15" customHeight="1" x14ac:dyDescent="0.25">
      <c r="A21" s="78" t="s">
        <v>61</v>
      </c>
      <c r="B21" s="78"/>
      <c r="C21" s="78"/>
      <c r="D21" s="78"/>
      <c r="E21" s="78"/>
      <c r="F21" s="3"/>
      <c r="G21" s="24">
        <v>588433</v>
      </c>
      <c r="H21" s="29">
        <v>317288</v>
      </c>
      <c r="I21" s="38">
        <f t="shared" si="0"/>
        <v>53.920837206614856</v>
      </c>
      <c r="J21" s="29">
        <v>290703</v>
      </c>
      <c r="K21" s="44">
        <f t="shared" si="1"/>
        <v>49.402905683399808</v>
      </c>
    </row>
    <row r="22" spans="1:11" ht="8.25" customHeight="1" x14ac:dyDescent="0.25">
      <c r="A22" s="6"/>
      <c r="B22" s="6"/>
      <c r="C22" s="6"/>
      <c r="D22" s="6"/>
      <c r="E22" s="6"/>
      <c r="F22" s="6"/>
      <c r="G22" s="34"/>
      <c r="H22" s="37"/>
      <c r="I22" s="6"/>
      <c r="J22" s="37"/>
      <c r="K22" s="6"/>
    </row>
    <row r="23" spans="1:11" ht="7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 t="s">
        <v>105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8" t="s">
        <v>58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3.5" customHeight="1" x14ac:dyDescent="0.3">
      <c r="A27" s="9" t="s">
        <v>23</v>
      </c>
      <c r="B27" s="9"/>
      <c r="C27" s="9"/>
      <c r="D27" s="7"/>
      <c r="E27" s="7"/>
      <c r="F27" s="7"/>
      <c r="G27" s="7"/>
      <c r="H27" s="7"/>
      <c r="I27" s="14"/>
      <c r="J27" s="14"/>
      <c r="K27" s="43" t="str">
        <f>K5</f>
        <v>令和3年4月1日現在</v>
      </c>
    </row>
    <row r="28" spans="1:11" ht="7.5" customHeight="1" x14ac:dyDescent="0.3">
      <c r="A28" s="10"/>
      <c r="B28" s="6"/>
      <c r="C28" s="6"/>
      <c r="D28" s="6"/>
      <c r="E28" s="7"/>
      <c r="F28" s="7"/>
      <c r="G28" s="7"/>
      <c r="H28" s="7"/>
      <c r="I28" s="7"/>
      <c r="J28" s="7"/>
      <c r="K28" s="7"/>
    </row>
    <row r="29" spans="1:11" ht="14.25" customHeight="1" x14ac:dyDescent="0.25">
      <c r="A29" s="3"/>
      <c r="B29" s="3"/>
      <c r="C29" s="3"/>
      <c r="D29" s="3"/>
      <c r="E29" s="20" t="s">
        <v>82</v>
      </c>
      <c r="F29" s="91" t="s">
        <v>87</v>
      </c>
      <c r="G29" s="91" t="s">
        <v>89</v>
      </c>
      <c r="H29" s="82" t="s">
        <v>91</v>
      </c>
      <c r="I29" s="83"/>
      <c r="J29" s="83"/>
      <c r="K29" s="83"/>
    </row>
    <row r="30" spans="1:11" ht="13.5" customHeight="1" x14ac:dyDescent="0.25">
      <c r="A30" s="3"/>
      <c r="B30" s="3"/>
      <c r="C30" s="3"/>
      <c r="D30" s="3"/>
      <c r="E30" s="21" t="s">
        <v>83</v>
      </c>
      <c r="F30" s="92"/>
      <c r="G30" s="92"/>
      <c r="H30" s="94" t="s">
        <v>10</v>
      </c>
      <c r="I30" s="94" t="s">
        <v>92</v>
      </c>
      <c r="J30" s="41" t="s">
        <v>25</v>
      </c>
      <c r="K30" s="96" t="s">
        <v>96</v>
      </c>
    </row>
    <row r="31" spans="1:11" x14ac:dyDescent="0.25">
      <c r="A31" s="11"/>
      <c r="B31" s="11"/>
      <c r="C31" s="11"/>
      <c r="D31" s="11"/>
      <c r="E31" s="22" t="s">
        <v>85</v>
      </c>
      <c r="F31" s="93"/>
      <c r="G31" s="93"/>
      <c r="H31" s="95"/>
      <c r="I31" s="95"/>
      <c r="J31" s="42" t="s">
        <v>94</v>
      </c>
      <c r="K31" s="97"/>
    </row>
    <row r="32" spans="1:11" ht="7.5" customHeight="1" x14ac:dyDescent="0.25">
      <c r="A32" s="3"/>
      <c r="B32" s="3"/>
      <c r="C32" s="3"/>
      <c r="D32" s="3"/>
      <c r="E32" s="23"/>
      <c r="F32" s="3"/>
      <c r="G32" s="3"/>
      <c r="H32" s="3"/>
      <c r="I32" s="3"/>
      <c r="J32" s="3"/>
      <c r="K32" s="3"/>
    </row>
    <row r="33" spans="1:11" ht="15" customHeight="1" x14ac:dyDescent="0.25">
      <c r="A33" s="78" t="s">
        <v>62</v>
      </c>
      <c r="B33" s="78"/>
      <c r="C33" s="78"/>
      <c r="D33" s="81"/>
      <c r="E33" s="23">
        <f>SUM(F33:H33)</f>
        <v>251</v>
      </c>
      <c r="F33" s="3">
        <v>12</v>
      </c>
      <c r="G33" s="3">
        <v>23</v>
      </c>
      <c r="H33" s="3">
        <f>I33+J33+K33</f>
        <v>216</v>
      </c>
      <c r="I33" s="3">
        <v>184</v>
      </c>
      <c r="J33" s="3">
        <v>30</v>
      </c>
      <c r="K33" s="3">
        <v>2</v>
      </c>
    </row>
    <row r="34" spans="1:11" ht="15" customHeight="1" x14ac:dyDescent="0.25">
      <c r="A34" s="78" t="s">
        <v>14</v>
      </c>
      <c r="B34" s="78"/>
      <c r="C34" s="78"/>
      <c r="D34" s="17" t="s">
        <v>77</v>
      </c>
      <c r="E34" s="24">
        <f>SUM(F34:H34)</f>
        <v>3800</v>
      </c>
      <c r="F34" s="29">
        <v>1163</v>
      </c>
      <c r="G34" s="29">
        <v>323</v>
      </c>
      <c r="H34" s="29">
        <f>I34+J34+K34</f>
        <v>2314</v>
      </c>
      <c r="I34" s="29">
        <v>969</v>
      </c>
      <c r="J34" s="29">
        <v>1119</v>
      </c>
      <c r="K34" s="29">
        <v>226</v>
      </c>
    </row>
    <row r="35" spans="1:11" ht="7.5" customHeight="1" x14ac:dyDescent="0.25">
      <c r="A35" s="6"/>
      <c r="B35" s="6"/>
      <c r="C35" s="6"/>
      <c r="D35" s="6"/>
      <c r="E35" s="25"/>
      <c r="F35" s="6"/>
      <c r="G35" s="6"/>
      <c r="H35" s="6"/>
      <c r="I35" s="6"/>
      <c r="J35" s="6"/>
      <c r="K35" s="6"/>
    </row>
    <row r="36" spans="1:11" ht="6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106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4.25" x14ac:dyDescent="0.3">
      <c r="A39" s="9" t="s">
        <v>16</v>
      </c>
      <c r="B39" s="9"/>
      <c r="C39" s="9"/>
      <c r="D39" s="9"/>
      <c r="E39" s="9"/>
      <c r="F39" s="7"/>
      <c r="G39" s="7"/>
      <c r="H39" s="3"/>
      <c r="I39" s="40"/>
      <c r="J39" s="40"/>
      <c r="K39" s="45" t="s">
        <v>97</v>
      </c>
    </row>
    <row r="40" spans="1:11" ht="6.75" customHeight="1" x14ac:dyDescent="0.3">
      <c r="A40" s="12"/>
      <c r="B40" s="7"/>
      <c r="C40" s="7"/>
      <c r="D40" s="7"/>
      <c r="E40" s="7"/>
      <c r="F40" s="7"/>
      <c r="G40" s="7"/>
      <c r="H40" s="7"/>
      <c r="I40" s="7"/>
      <c r="J40" s="7"/>
      <c r="K40" s="6"/>
    </row>
    <row r="41" spans="1:11" ht="15" customHeight="1" x14ac:dyDescent="0.25">
      <c r="A41" s="84" t="s">
        <v>2</v>
      </c>
      <c r="B41" s="84"/>
      <c r="C41" s="84"/>
      <c r="D41" s="85"/>
      <c r="E41" s="26" t="s">
        <v>107</v>
      </c>
      <c r="F41" s="26">
        <v>28</v>
      </c>
      <c r="G41" s="26">
        <v>29</v>
      </c>
      <c r="H41" s="26">
        <v>30</v>
      </c>
      <c r="I41" s="26">
        <v>31</v>
      </c>
      <c r="J41" s="26" t="s">
        <v>103</v>
      </c>
      <c r="K41" s="26">
        <v>3</v>
      </c>
    </row>
    <row r="42" spans="1:11" ht="7.5" customHeight="1" x14ac:dyDescent="0.25">
      <c r="A42" s="3"/>
      <c r="B42" s="3"/>
      <c r="C42" s="3"/>
      <c r="D42" s="3"/>
      <c r="E42" s="27"/>
      <c r="F42" s="3"/>
      <c r="G42" s="3"/>
      <c r="H42" s="3"/>
      <c r="I42" s="3"/>
      <c r="J42" s="3"/>
      <c r="K42" s="3"/>
    </row>
    <row r="43" spans="1:11" ht="15" customHeight="1" x14ac:dyDescent="0.25">
      <c r="A43" s="86" t="s">
        <v>48</v>
      </c>
      <c r="B43" s="86"/>
      <c r="C43" s="86"/>
      <c r="D43" s="81"/>
      <c r="E43" s="28">
        <f t="shared" ref="E43:K43" si="2">SUM(E45:E53)</f>
        <v>17745</v>
      </c>
      <c r="F43" s="28">
        <f t="shared" si="2"/>
        <v>17864</v>
      </c>
      <c r="G43" s="28">
        <f t="shared" si="2"/>
        <v>18097</v>
      </c>
      <c r="H43" s="28">
        <f t="shared" si="2"/>
        <v>18037</v>
      </c>
      <c r="I43" s="28">
        <f t="shared" si="2"/>
        <v>18036</v>
      </c>
      <c r="J43" s="28">
        <f t="shared" si="2"/>
        <v>17934</v>
      </c>
      <c r="K43" s="28">
        <f t="shared" si="2"/>
        <v>17960</v>
      </c>
    </row>
    <row r="44" spans="1:11" ht="7.5" customHeight="1" x14ac:dyDescent="0.25">
      <c r="A44" s="13"/>
      <c r="B44" s="13"/>
      <c r="C44" s="13"/>
      <c r="D44" s="16"/>
      <c r="E44" s="3"/>
      <c r="F44" s="3"/>
      <c r="G44" s="3"/>
      <c r="H44" s="3"/>
      <c r="I44" s="3"/>
      <c r="J44" s="3"/>
      <c r="K44" s="3"/>
    </row>
    <row r="45" spans="1:11" ht="15" customHeight="1" x14ac:dyDescent="0.25">
      <c r="A45" s="86" t="s">
        <v>17</v>
      </c>
      <c r="B45" s="86"/>
      <c r="C45" s="86"/>
      <c r="D45" s="81"/>
      <c r="E45" s="29">
        <v>1019</v>
      </c>
      <c r="F45" s="29">
        <v>1050</v>
      </c>
      <c r="G45" s="29">
        <v>1144</v>
      </c>
      <c r="H45" s="29">
        <v>1152</v>
      </c>
      <c r="I45" s="29">
        <v>1188</v>
      </c>
      <c r="J45" s="29">
        <v>1236</v>
      </c>
      <c r="K45" s="29">
        <v>1252</v>
      </c>
    </row>
    <row r="46" spans="1:11" ht="15" customHeight="1" x14ac:dyDescent="0.25">
      <c r="A46" s="86" t="s">
        <v>45</v>
      </c>
      <c r="B46" s="86"/>
      <c r="C46" s="86"/>
      <c r="D46" s="81"/>
      <c r="E46" s="29">
        <v>54</v>
      </c>
      <c r="F46" s="29">
        <v>53</v>
      </c>
      <c r="G46" s="29">
        <v>52</v>
      </c>
      <c r="H46" s="29">
        <v>59</v>
      </c>
      <c r="I46" s="29">
        <v>58</v>
      </c>
      <c r="J46" s="29">
        <v>57</v>
      </c>
      <c r="K46" s="29">
        <v>55</v>
      </c>
    </row>
    <row r="47" spans="1:11" ht="15" customHeight="1" x14ac:dyDescent="0.25">
      <c r="A47" s="86" t="s">
        <v>63</v>
      </c>
      <c r="B47" s="86"/>
      <c r="C47" s="86"/>
      <c r="D47" s="81"/>
      <c r="E47" s="29">
        <v>6451</v>
      </c>
      <c r="F47" s="29">
        <v>6468</v>
      </c>
      <c r="G47" s="29">
        <v>6572</v>
      </c>
      <c r="H47" s="29">
        <v>6609</v>
      </c>
      <c r="I47" s="29">
        <v>6565</v>
      </c>
      <c r="J47" s="29">
        <v>6512</v>
      </c>
      <c r="K47" s="29">
        <v>6517</v>
      </c>
    </row>
    <row r="48" spans="1:11" ht="15" customHeight="1" x14ac:dyDescent="0.25">
      <c r="A48" s="86" t="s">
        <v>65</v>
      </c>
      <c r="B48" s="86"/>
      <c r="C48" s="86"/>
      <c r="D48" s="81"/>
      <c r="E48" s="29">
        <v>290</v>
      </c>
      <c r="F48" s="29">
        <v>318</v>
      </c>
      <c r="G48" s="29">
        <v>380</v>
      </c>
      <c r="H48" s="29">
        <v>395</v>
      </c>
      <c r="I48" s="29">
        <v>405</v>
      </c>
      <c r="J48" s="29">
        <v>436</v>
      </c>
      <c r="K48" s="29">
        <v>457</v>
      </c>
    </row>
    <row r="49" spans="1:11" ht="15" customHeight="1" x14ac:dyDescent="0.25">
      <c r="A49" s="86" t="s">
        <v>66</v>
      </c>
      <c r="B49" s="86"/>
      <c r="C49" s="86"/>
      <c r="D49" s="81"/>
      <c r="E49" s="29">
        <v>192</v>
      </c>
      <c r="F49" s="29">
        <v>199</v>
      </c>
      <c r="G49" s="29">
        <v>201</v>
      </c>
      <c r="H49" s="29">
        <v>206</v>
      </c>
      <c r="I49" s="29">
        <v>214</v>
      </c>
      <c r="J49" s="29">
        <v>219</v>
      </c>
      <c r="K49" s="29">
        <v>231</v>
      </c>
    </row>
    <row r="50" spans="1:11" ht="15" customHeight="1" x14ac:dyDescent="0.25">
      <c r="A50" s="86" t="s">
        <v>67</v>
      </c>
      <c r="B50" s="86"/>
      <c r="C50" s="86"/>
      <c r="D50" s="81"/>
      <c r="E50" s="29">
        <v>7864</v>
      </c>
      <c r="F50" s="29">
        <v>7917</v>
      </c>
      <c r="G50" s="29">
        <v>7953</v>
      </c>
      <c r="H50" s="29">
        <v>7877</v>
      </c>
      <c r="I50" s="29">
        <v>7899</v>
      </c>
      <c r="J50" s="29">
        <v>7823</v>
      </c>
      <c r="K50" s="29">
        <v>7818</v>
      </c>
    </row>
    <row r="51" spans="1:11" ht="15" customHeight="1" x14ac:dyDescent="0.25">
      <c r="A51" s="7" t="s">
        <v>18</v>
      </c>
      <c r="B51" s="7"/>
      <c r="C51" s="7"/>
      <c r="D51" s="18" t="s">
        <v>78</v>
      </c>
      <c r="E51" s="29">
        <v>671</v>
      </c>
      <c r="F51" s="29">
        <v>675</v>
      </c>
      <c r="G51" s="29">
        <v>659</v>
      </c>
      <c r="H51" s="29">
        <v>645</v>
      </c>
      <c r="I51" s="29">
        <v>644</v>
      </c>
      <c r="J51" s="29">
        <v>636</v>
      </c>
      <c r="K51" s="29">
        <v>633</v>
      </c>
    </row>
    <row r="52" spans="1:11" ht="15" customHeight="1" x14ac:dyDescent="0.25">
      <c r="A52" s="7"/>
      <c r="B52" s="7"/>
      <c r="C52" s="7"/>
      <c r="D52" s="16" t="s">
        <v>79</v>
      </c>
      <c r="E52" s="29">
        <v>221</v>
      </c>
      <c r="F52" s="29">
        <v>236</v>
      </c>
      <c r="G52" s="29">
        <v>240</v>
      </c>
      <c r="H52" s="29">
        <v>251</v>
      </c>
      <c r="I52" s="29">
        <v>253</v>
      </c>
      <c r="J52" s="29">
        <v>254</v>
      </c>
      <c r="K52" s="29">
        <v>254</v>
      </c>
    </row>
    <row r="53" spans="1:11" ht="15" customHeight="1" x14ac:dyDescent="0.25">
      <c r="A53" s="86" t="s">
        <v>6</v>
      </c>
      <c r="B53" s="86"/>
      <c r="C53" s="86"/>
      <c r="D53" s="81"/>
      <c r="E53" s="29">
        <v>983</v>
      </c>
      <c r="F53" s="29">
        <v>948</v>
      </c>
      <c r="G53" s="29">
        <v>896</v>
      </c>
      <c r="H53" s="29">
        <v>843</v>
      </c>
      <c r="I53" s="29">
        <v>810</v>
      </c>
      <c r="J53" s="29">
        <v>761</v>
      </c>
      <c r="K53" s="29">
        <v>743</v>
      </c>
    </row>
    <row r="54" spans="1:11" ht="6.75" customHeight="1" x14ac:dyDescent="0.25">
      <c r="A54" s="6"/>
      <c r="B54" s="6"/>
      <c r="C54" s="6"/>
      <c r="D54" s="19"/>
      <c r="E54" s="30"/>
      <c r="F54" s="31"/>
      <c r="G54" s="31"/>
      <c r="H54" s="31"/>
      <c r="I54" s="31"/>
      <c r="J54" s="31"/>
      <c r="K54" s="31"/>
    </row>
    <row r="55" spans="1:11" ht="9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 t="s">
        <v>68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</sheetData>
  <mergeCells count="31">
    <mergeCell ref="A7:F8"/>
    <mergeCell ref="F29:F31"/>
    <mergeCell ref="G29:G31"/>
    <mergeCell ref="H30:H31"/>
    <mergeCell ref="I30:I31"/>
    <mergeCell ref="A47:D47"/>
    <mergeCell ref="A48:D48"/>
    <mergeCell ref="A49:D49"/>
    <mergeCell ref="A50:D50"/>
    <mergeCell ref="A53:D53"/>
    <mergeCell ref="A34:C34"/>
    <mergeCell ref="A41:D41"/>
    <mergeCell ref="A43:D43"/>
    <mergeCell ref="A45:D45"/>
    <mergeCell ref="A46:D46"/>
    <mergeCell ref="C19:F19"/>
    <mergeCell ref="C20:F20"/>
    <mergeCell ref="A21:E21"/>
    <mergeCell ref="H29:K29"/>
    <mergeCell ref="A33:D33"/>
    <mergeCell ref="K30:K31"/>
    <mergeCell ref="E14:F14"/>
    <mergeCell ref="B15:E15"/>
    <mergeCell ref="C16:F16"/>
    <mergeCell ref="C17:F17"/>
    <mergeCell ref="C18:F18"/>
    <mergeCell ref="A10:E10"/>
    <mergeCell ref="B11:E11"/>
    <mergeCell ref="C12:D12"/>
    <mergeCell ref="E12:F12"/>
    <mergeCell ref="E13:F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SheetLayoutView="100" workbookViewId="0">
      <selection activeCell="Q24" sqref="Q24"/>
    </sheetView>
  </sheetViews>
  <sheetFormatPr defaultColWidth="9" defaultRowHeight="12.75" x14ac:dyDescent="0.25"/>
  <cols>
    <col min="1" max="1" width="5.1328125" style="1" customWidth="1"/>
    <col min="2" max="2" width="8.59765625" style="1" customWidth="1"/>
    <col min="3" max="13" width="8.1328125" style="1" customWidth="1"/>
    <col min="14" max="16384" width="9" style="1"/>
  </cols>
  <sheetData>
    <row r="1" spans="1:13" ht="14.2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14"/>
      <c r="L1" s="14"/>
      <c r="M1" s="74" t="s">
        <v>33</v>
      </c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x14ac:dyDescent="0.3">
      <c r="A3" s="4" t="s">
        <v>19</v>
      </c>
      <c r="B3" s="4"/>
      <c r="D3" s="3"/>
      <c r="E3" s="3"/>
      <c r="F3" s="3"/>
      <c r="G3" s="3"/>
      <c r="H3" s="3"/>
      <c r="I3" s="3"/>
      <c r="J3" s="3"/>
      <c r="K3" s="14"/>
      <c r="L3" s="14"/>
      <c r="M3" s="75" t="s">
        <v>15</v>
      </c>
    </row>
    <row r="4" spans="1:13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112" t="s">
        <v>29</v>
      </c>
      <c r="B5" s="98" t="s">
        <v>37</v>
      </c>
      <c r="C5" s="99"/>
      <c r="D5" s="99"/>
      <c r="E5" s="99"/>
      <c r="F5" s="99"/>
      <c r="G5" s="99"/>
      <c r="H5" s="99"/>
      <c r="I5" s="99"/>
      <c r="J5" s="99"/>
      <c r="K5" s="100"/>
      <c r="L5" s="99"/>
      <c r="M5" s="99"/>
    </row>
    <row r="6" spans="1:13" ht="25.5" x14ac:dyDescent="0.25">
      <c r="A6" s="113"/>
      <c r="B6" s="48" t="s">
        <v>40</v>
      </c>
      <c r="C6" s="51" t="s">
        <v>44</v>
      </c>
      <c r="D6" s="54" t="s">
        <v>43</v>
      </c>
      <c r="E6" s="54" t="s">
        <v>36</v>
      </c>
      <c r="F6" s="48" t="s">
        <v>41</v>
      </c>
      <c r="G6" s="48" t="s">
        <v>54</v>
      </c>
      <c r="H6" s="51" t="s">
        <v>46</v>
      </c>
      <c r="I6" s="54" t="s">
        <v>49</v>
      </c>
      <c r="J6" s="54" t="s">
        <v>0</v>
      </c>
      <c r="K6" s="48" t="s">
        <v>42</v>
      </c>
      <c r="L6" s="48" t="s">
        <v>55</v>
      </c>
      <c r="M6" s="76" t="s">
        <v>8</v>
      </c>
    </row>
    <row r="7" spans="1:13" ht="7.5" customHeight="1" x14ac:dyDescent="0.25">
      <c r="A7" s="7"/>
      <c r="B7" s="27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9.5" customHeight="1" x14ac:dyDescent="0.25">
      <c r="A8" s="45" t="s">
        <v>104</v>
      </c>
      <c r="B8" s="49">
        <v>11</v>
      </c>
      <c r="C8" s="52">
        <v>15</v>
      </c>
      <c r="D8" s="55" t="s">
        <v>52</v>
      </c>
      <c r="E8" s="29">
        <v>10</v>
      </c>
      <c r="F8" s="29">
        <v>11</v>
      </c>
      <c r="G8" s="52" t="s">
        <v>52</v>
      </c>
      <c r="H8" s="29">
        <v>76</v>
      </c>
      <c r="I8" s="3">
        <v>104</v>
      </c>
      <c r="J8" s="3">
        <v>32</v>
      </c>
      <c r="K8" s="3">
        <v>21</v>
      </c>
      <c r="L8" s="52" t="s">
        <v>52</v>
      </c>
      <c r="M8" s="3">
        <v>50</v>
      </c>
    </row>
    <row r="9" spans="1:13" ht="19.5" customHeight="1" x14ac:dyDescent="0.25">
      <c r="A9" s="45">
        <v>29</v>
      </c>
      <c r="B9" s="49">
        <v>10</v>
      </c>
      <c r="C9" s="52">
        <v>17</v>
      </c>
      <c r="D9" s="55" t="s">
        <v>52</v>
      </c>
      <c r="E9" s="29">
        <v>9</v>
      </c>
      <c r="F9" s="29">
        <v>12</v>
      </c>
      <c r="G9" s="52" t="s">
        <v>52</v>
      </c>
      <c r="H9" s="29">
        <v>75</v>
      </c>
      <c r="I9" s="3">
        <v>87</v>
      </c>
      <c r="J9" s="3">
        <v>27</v>
      </c>
      <c r="K9" s="3">
        <v>20</v>
      </c>
      <c r="L9" s="52" t="s">
        <v>52</v>
      </c>
      <c r="M9" s="3">
        <v>40</v>
      </c>
    </row>
    <row r="10" spans="1:13" ht="19.5" customHeight="1" x14ac:dyDescent="0.25">
      <c r="A10" s="46">
        <v>30</v>
      </c>
      <c r="B10" s="49">
        <v>10</v>
      </c>
      <c r="C10" s="52">
        <v>18</v>
      </c>
      <c r="D10" s="55" t="s">
        <v>52</v>
      </c>
      <c r="E10" s="29">
        <v>7</v>
      </c>
      <c r="F10" s="29">
        <v>15</v>
      </c>
      <c r="G10" s="52">
        <v>27</v>
      </c>
      <c r="H10" s="29">
        <v>75</v>
      </c>
      <c r="I10" s="3">
        <v>67</v>
      </c>
      <c r="J10" s="3">
        <v>8</v>
      </c>
      <c r="K10" s="3">
        <v>36</v>
      </c>
      <c r="L10" s="52">
        <v>6</v>
      </c>
      <c r="M10" s="3">
        <v>45</v>
      </c>
    </row>
    <row r="11" spans="1:13" ht="19.5" customHeight="1" x14ac:dyDescent="0.25">
      <c r="A11" s="40" t="s">
        <v>53</v>
      </c>
      <c r="B11" s="49">
        <v>7</v>
      </c>
      <c r="C11" s="52">
        <v>14</v>
      </c>
      <c r="D11" s="55">
        <v>2</v>
      </c>
      <c r="E11" s="29">
        <v>13</v>
      </c>
      <c r="F11" s="29">
        <v>10</v>
      </c>
      <c r="G11" s="29">
        <v>21</v>
      </c>
      <c r="H11" s="29">
        <v>80</v>
      </c>
      <c r="I11" s="3">
        <v>56</v>
      </c>
      <c r="J11" s="3">
        <v>8</v>
      </c>
      <c r="K11" s="3">
        <v>25</v>
      </c>
      <c r="L11" s="3">
        <v>8</v>
      </c>
      <c r="M11" s="3">
        <v>35</v>
      </c>
    </row>
    <row r="12" spans="1:13" ht="19.5" customHeight="1" x14ac:dyDescent="0.25">
      <c r="A12" s="40">
        <v>2</v>
      </c>
      <c r="B12" s="49">
        <v>6</v>
      </c>
      <c r="C12" s="52">
        <v>8</v>
      </c>
      <c r="D12" s="29">
        <v>2</v>
      </c>
      <c r="E12" s="29">
        <v>12</v>
      </c>
      <c r="F12" s="29">
        <v>9</v>
      </c>
      <c r="G12" s="29">
        <v>12</v>
      </c>
      <c r="H12" s="29">
        <v>54</v>
      </c>
      <c r="I12" s="3">
        <v>45</v>
      </c>
      <c r="J12" s="3">
        <v>8</v>
      </c>
      <c r="K12" s="3">
        <v>20</v>
      </c>
      <c r="L12" s="3">
        <v>10</v>
      </c>
      <c r="M12" s="3">
        <v>28</v>
      </c>
    </row>
    <row r="13" spans="1:13" ht="7.5" customHeight="1" x14ac:dyDescent="0.25">
      <c r="A13" s="6"/>
      <c r="B13" s="2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7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8" ht="14.25" x14ac:dyDescent="0.3">
      <c r="A17" s="4" t="s">
        <v>21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8" ht="7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8" x14ac:dyDescent="0.25">
      <c r="A19" s="101" t="s">
        <v>2</v>
      </c>
      <c r="B19" s="101"/>
      <c r="C19" s="101"/>
      <c r="D19" s="102"/>
      <c r="E19" s="57" t="s">
        <v>64</v>
      </c>
      <c r="F19" s="61">
        <v>10</v>
      </c>
      <c r="G19" s="61">
        <v>15</v>
      </c>
      <c r="H19" s="61">
        <v>20</v>
      </c>
      <c r="I19" s="61">
        <v>25</v>
      </c>
      <c r="J19" s="61">
        <v>29</v>
      </c>
      <c r="K19" s="61">
        <v>30</v>
      </c>
      <c r="L19" s="61" t="s">
        <v>99</v>
      </c>
      <c r="M19" s="61">
        <v>2</v>
      </c>
      <c r="R19" s="47"/>
    </row>
    <row r="20" spans="1:18" ht="7.5" customHeight="1" x14ac:dyDescent="0.25">
      <c r="A20" s="7"/>
      <c r="B20" s="7"/>
      <c r="C20" s="53"/>
      <c r="D20" s="18"/>
      <c r="E20" s="3"/>
      <c r="F20" s="3"/>
      <c r="G20" s="3"/>
      <c r="H20" s="3"/>
      <c r="I20" s="3"/>
      <c r="J20" s="3"/>
      <c r="K20" s="3"/>
      <c r="L20" s="3"/>
      <c r="M20" s="3"/>
      <c r="R20" s="7"/>
    </row>
    <row r="21" spans="1:18" ht="19.5" customHeight="1" x14ac:dyDescent="0.25">
      <c r="A21" s="103" t="s">
        <v>12</v>
      </c>
      <c r="B21" s="103"/>
      <c r="C21" s="103"/>
      <c r="D21" s="80"/>
      <c r="E21" s="59" t="s">
        <v>30</v>
      </c>
      <c r="F21" s="62">
        <v>105</v>
      </c>
      <c r="G21" s="52" t="s">
        <v>30</v>
      </c>
      <c r="H21" s="52">
        <v>122</v>
      </c>
      <c r="I21" s="7">
        <v>49</v>
      </c>
      <c r="J21" s="29">
        <v>52</v>
      </c>
      <c r="K21" s="3">
        <v>52</v>
      </c>
      <c r="L21" s="72">
        <v>52</v>
      </c>
      <c r="M21" s="72">
        <v>52</v>
      </c>
      <c r="R21" s="72"/>
    </row>
    <row r="22" spans="1:18" ht="26.25" customHeight="1" x14ac:dyDescent="0.25">
      <c r="A22" s="104" t="s">
        <v>20</v>
      </c>
      <c r="B22" s="104"/>
      <c r="C22" s="104"/>
      <c r="D22" s="104"/>
      <c r="E22" s="58" t="s">
        <v>30</v>
      </c>
      <c r="F22" s="62">
        <v>4378</v>
      </c>
      <c r="G22" s="59" t="s">
        <v>30</v>
      </c>
      <c r="H22" s="62">
        <v>4504</v>
      </c>
      <c r="I22" s="59" t="s">
        <v>30</v>
      </c>
      <c r="J22" s="67" t="s">
        <v>30</v>
      </c>
      <c r="K22" s="67" t="s">
        <v>30</v>
      </c>
      <c r="L22" s="67" t="s">
        <v>30</v>
      </c>
      <c r="M22" s="67" t="s">
        <v>30</v>
      </c>
      <c r="R22" s="67"/>
    </row>
    <row r="23" spans="1:18" ht="26.25" customHeight="1" x14ac:dyDescent="0.25">
      <c r="A23" s="104" t="s">
        <v>38</v>
      </c>
      <c r="B23" s="104"/>
      <c r="C23" s="104"/>
      <c r="D23" s="104"/>
      <c r="E23" s="58" t="s">
        <v>30</v>
      </c>
      <c r="F23" s="62">
        <v>722559</v>
      </c>
      <c r="G23" s="59" t="s">
        <v>30</v>
      </c>
      <c r="H23" s="62">
        <v>656517</v>
      </c>
      <c r="I23" s="65">
        <v>269491</v>
      </c>
      <c r="J23" s="65">
        <v>189444</v>
      </c>
      <c r="K23" s="65">
        <v>195484</v>
      </c>
      <c r="L23" s="65">
        <v>198704.5</v>
      </c>
      <c r="M23" s="65">
        <v>199149.2</v>
      </c>
      <c r="R23" s="65"/>
    </row>
    <row r="24" spans="1:18" ht="26.25" customHeight="1" x14ac:dyDescent="0.25">
      <c r="A24" s="103" t="s">
        <v>39</v>
      </c>
      <c r="B24" s="103"/>
      <c r="C24" s="103"/>
      <c r="D24" s="103"/>
      <c r="E24" s="58" t="s">
        <v>30</v>
      </c>
      <c r="F24" s="62">
        <v>425377</v>
      </c>
      <c r="G24" s="59" t="s">
        <v>30</v>
      </c>
      <c r="H24" s="62">
        <v>262086</v>
      </c>
      <c r="I24" s="65">
        <v>134256</v>
      </c>
      <c r="J24" s="65">
        <v>66772</v>
      </c>
      <c r="K24" s="65">
        <v>62860</v>
      </c>
      <c r="L24" s="65">
        <v>67831</v>
      </c>
      <c r="M24" s="65">
        <v>44884</v>
      </c>
      <c r="R24" s="65"/>
    </row>
    <row r="25" spans="1:18" ht="26.25" customHeight="1" x14ac:dyDescent="0.25">
      <c r="A25" s="103" t="s">
        <v>3</v>
      </c>
      <c r="B25" s="103"/>
      <c r="C25" s="103"/>
      <c r="D25" s="103"/>
      <c r="E25" s="58" t="s">
        <v>30</v>
      </c>
      <c r="F25" s="62">
        <v>56094</v>
      </c>
      <c r="G25" s="59" t="s">
        <v>30</v>
      </c>
      <c r="H25" s="62">
        <v>62212</v>
      </c>
      <c r="I25" s="65">
        <v>21164</v>
      </c>
      <c r="J25" s="65">
        <v>26896</v>
      </c>
      <c r="K25" s="65">
        <v>30424</v>
      </c>
      <c r="L25" s="65">
        <v>35526</v>
      </c>
      <c r="M25" s="65">
        <v>22063</v>
      </c>
      <c r="R25" s="65"/>
    </row>
    <row r="26" spans="1:18" ht="26.25" customHeight="1" x14ac:dyDescent="0.25">
      <c r="A26" s="104" t="s">
        <v>24</v>
      </c>
      <c r="B26" s="104"/>
      <c r="C26" s="104"/>
      <c r="D26" s="104"/>
      <c r="E26" s="58" t="s">
        <v>30</v>
      </c>
      <c r="F26" s="62">
        <f>F24/365</f>
        <v>1165.4164383561645</v>
      </c>
      <c r="G26" s="62" t="s">
        <v>30</v>
      </c>
      <c r="H26" s="62">
        <f>H24/365</f>
        <v>718.0438356164384</v>
      </c>
      <c r="I26" s="64">
        <f>I24/365</f>
        <v>367.82465753424657</v>
      </c>
      <c r="J26" s="68">
        <f>J24/365</f>
        <v>182.93698630136987</v>
      </c>
      <c r="K26" s="68">
        <f>K24/365</f>
        <v>172.21917808219177</v>
      </c>
      <c r="L26" s="68">
        <f>L24/365</f>
        <v>185.83835616438355</v>
      </c>
      <c r="M26" s="68">
        <f>M24/366</f>
        <v>122.63387978142076</v>
      </c>
      <c r="R26" s="68"/>
    </row>
    <row r="27" spans="1:18" ht="7.5" customHeight="1" x14ac:dyDescent="0.25">
      <c r="A27" s="6"/>
      <c r="B27" s="6"/>
      <c r="C27" s="6"/>
      <c r="D27" s="19"/>
      <c r="E27" s="6"/>
      <c r="F27" s="6"/>
      <c r="G27" s="6"/>
      <c r="H27" s="6"/>
      <c r="I27" s="6"/>
      <c r="J27" s="6"/>
      <c r="K27" s="6"/>
      <c r="L27" s="6"/>
      <c r="M27" s="6"/>
    </row>
    <row r="28" spans="1:18" ht="7.5" customHeight="1" x14ac:dyDescent="0.25">
      <c r="A28" s="3"/>
      <c r="B28" s="3"/>
      <c r="C28" s="3"/>
      <c r="D28" s="3"/>
      <c r="E28" s="3"/>
      <c r="F28" s="7"/>
      <c r="G28" s="3"/>
      <c r="H28" s="3"/>
      <c r="I28" s="3"/>
      <c r="J28" s="3"/>
      <c r="K28" s="3"/>
      <c r="L28" s="3"/>
      <c r="M28" s="3"/>
    </row>
    <row r="29" spans="1:18" x14ac:dyDescent="0.25">
      <c r="A29" s="3" t="s">
        <v>27</v>
      </c>
      <c r="B29" s="3"/>
      <c r="C29" s="3"/>
      <c r="D29" s="3"/>
      <c r="E29" s="3"/>
      <c r="F29" s="7"/>
      <c r="G29" s="3"/>
      <c r="H29" s="3"/>
      <c r="I29" s="3"/>
      <c r="J29" s="3"/>
      <c r="K29" s="3"/>
      <c r="L29" s="3"/>
      <c r="M29" s="3"/>
    </row>
    <row r="30" spans="1:18" x14ac:dyDescent="0.25">
      <c r="A30" s="3" t="s">
        <v>50</v>
      </c>
      <c r="B30" s="3"/>
      <c r="C30" s="3"/>
      <c r="D30" s="3"/>
      <c r="E30" s="3"/>
      <c r="F30" s="7"/>
      <c r="G30" s="3"/>
      <c r="H30" s="3"/>
      <c r="I30" s="3"/>
      <c r="J30" s="3"/>
      <c r="K30" s="3"/>
      <c r="L30" s="3"/>
      <c r="M30" s="3"/>
    </row>
    <row r="31" spans="1:18" x14ac:dyDescent="0.25">
      <c r="A31" s="3" t="s">
        <v>47</v>
      </c>
      <c r="B31" s="3"/>
      <c r="C31" s="3"/>
      <c r="D31" s="3"/>
      <c r="E31" s="3"/>
      <c r="F31" s="7"/>
      <c r="G31" s="3"/>
      <c r="H31" s="3"/>
      <c r="I31" s="3"/>
      <c r="J31" s="3"/>
      <c r="K31" s="3"/>
      <c r="L31" s="3"/>
      <c r="M31" s="3"/>
    </row>
    <row r="32" spans="1:18" x14ac:dyDescent="0.25">
      <c r="A32" s="3"/>
      <c r="B32" s="3"/>
      <c r="C32" s="3"/>
      <c r="D32" s="3"/>
      <c r="E32" s="3"/>
      <c r="F32" s="7"/>
      <c r="G32" s="3"/>
      <c r="H32" s="3"/>
      <c r="I32" s="3"/>
      <c r="J32" s="3"/>
      <c r="K32" s="3"/>
      <c r="L32" s="3"/>
      <c r="M32" s="3"/>
    </row>
    <row r="33" spans="1:13" ht="14.25" x14ac:dyDescent="0.3">
      <c r="A33" s="4" t="s">
        <v>9</v>
      </c>
      <c r="B33" s="3"/>
      <c r="C33" s="3"/>
      <c r="D33" s="3"/>
      <c r="E33" s="3"/>
      <c r="F33" s="7"/>
      <c r="G33" s="3"/>
      <c r="H33" s="3"/>
      <c r="I33" s="3"/>
      <c r="J33" s="3"/>
      <c r="K33" s="3"/>
      <c r="L33" s="14"/>
      <c r="M33" s="75" t="s">
        <v>35</v>
      </c>
    </row>
    <row r="34" spans="1:13" ht="7.5" customHeight="1" x14ac:dyDescent="0.25">
      <c r="A34" s="6"/>
      <c r="B34" s="6"/>
      <c r="C34" s="6"/>
      <c r="D34" s="6"/>
      <c r="E34" s="6"/>
      <c r="F34" s="6"/>
      <c r="G34" s="6"/>
      <c r="H34" s="29"/>
      <c r="I34" s="29"/>
      <c r="J34" s="29"/>
      <c r="K34" s="29"/>
      <c r="L34" s="6"/>
      <c r="M34" s="6"/>
    </row>
    <row r="35" spans="1:13" x14ac:dyDescent="0.25">
      <c r="A35" s="112" t="s">
        <v>29</v>
      </c>
      <c r="B35" s="114"/>
      <c r="C35" s="118" t="s">
        <v>34</v>
      </c>
      <c r="D35" s="119"/>
      <c r="E35" s="120"/>
      <c r="F35" s="105" t="s">
        <v>56</v>
      </c>
      <c r="G35" s="101"/>
      <c r="H35" s="101"/>
      <c r="I35" s="101"/>
      <c r="J35" s="102"/>
      <c r="K35" s="106" t="s">
        <v>28</v>
      </c>
      <c r="L35" s="107"/>
      <c r="M35" s="107"/>
    </row>
    <row r="36" spans="1:13" ht="13.5" customHeight="1" x14ac:dyDescent="0.25">
      <c r="A36" s="115"/>
      <c r="B36" s="116"/>
      <c r="C36" s="121"/>
      <c r="D36" s="122"/>
      <c r="E36" s="123"/>
      <c r="F36" s="124" t="s">
        <v>11</v>
      </c>
      <c r="G36" s="108" t="s">
        <v>51</v>
      </c>
      <c r="H36" s="108"/>
      <c r="I36" s="109"/>
      <c r="J36" s="69" t="s">
        <v>1</v>
      </c>
      <c r="K36" s="71"/>
      <c r="L36" s="73"/>
      <c r="M36" s="77"/>
    </row>
    <row r="37" spans="1:13" x14ac:dyDescent="0.25">
      <c r="A37" s="113"/>
      <c r="B37" s="117"/>
      <c r="C37" s="22" t="s">
        <v>10</v>
      </c>
      <c r="D37" s="56" t="s">
        <v>5</v>
      </c>
      <c r="E37" s="60" t="s">
        <v>31</v>
      </c>
      <c r="F37" s="125"/>
      <c r="G37" s="63" t="s">
        <v>10</v>
      </c>
      <c r="H37" s="63" t="s">
        <v>5</v>
      </c>
      <c r="I37" s="66" t="s">
        <v>31</v>
      </c>
      <c r="J37" s="56">
        <v>1500</v>
      </c>
      <c r="K37" s="110" t="s">
        <v>22</v>
      </c>
      <c r="L37" s="111"/>
      <c r="M37" s="111"/>
    </row>
    <row r="38" spans="1:13" ht="7.5" customHeight="1" x14ac:dyDescent="0.25">
      <c r="A38" s="3"/>
      <c r="B38" s="50"/>
      <c r="C38" s="3"/>
      <c r="D38" s="3"/>
      <c r="E38" s="3"/>
      <c r="F38" s="7"/>
      <c r="G38" s="3"/>
      <c r="H38" s="3"/>
      <c r="I38" s="3"/>
      <c r="J38" s="3"/>
      <c r="K38" s="3"/>
      <c r="L38" s="3"/>
      <c r="M38" s="3"/>
    </row>
    <row r="39" spans="1:13" ht="27" customHeight="1" x14ac:dyDescent="0.25">
      <c r="A39" s="79" t="s">
        <v>101</v>
      </c>
      <c r="B39" s="80"/>
      <c r="C39" s="29">
        <f>D39+E39</f>
        <v>3621</v>
      </c>
      <c r="D39" s="29">
        <v>589</v>
      </c>
      <c r="E39" s="29">
        <v>3032</v>
      </c>
      <c r="F39" s="29">
        <f>G39</f>
        <v>220</v>
      </c>
      <c r="G39" s="29">
        <f>H39+I39</f>
        <v>220</v>
      </c>
      <c r="H39" s="29">
        <v>194</v>
      </c>
      <c r="I39" s="29">
        <v>26</v>
      </c>
      <c r="J39" s="29">
        <v>0</v>
      </c>
      <c r="K39" s="55"/>
      <c r="L39" s="55"/>
      <c r="M39" s="55">
        <v>19</v>
      </c>
    </row>
    <row r="40" spans="1:13" ht="27" customHeight="1" x14ac:dyDescent="0.25">
      <c r="A40" s="79">
        <v>27</v>
      </c>
      <c r="B40" s="80"/>
      <c r="C40" s="29">
        <f>D40+E40</f>
        <v>3260</v>
      </c>
      <c r="D40" s="29">
        <v>513</v>
      </c>
      <c r="E40" s="29">
        <v>2747</v>
      </c>
      <c r="F40" s="29">
        <f>G40</f>
        <v>202</v>
      </c>
      <c r="G40" s="29">
        <f>H40+I40</f>
        <v>202</v>
      </c>
      <c r="H40" s="29">
        <v>182</v>
      </c>
      <c r="I40" s="29">
        <v>20</v>
      </c>
      <c r="J40" s="29">
        <v>0</v>
      </c>
      <c r="K40" s="55"/>
      <c r="L40" s="55"/>
      <c r="M40" s="55">
        <v>20</v>
      </c>
    </row>
    <row r="41" spans="1:13" ht="27" customHeight="1" x14ac:dyDescent="0.25">
      <c r="A41" s="79">
        <v>28</v>
      </c>
      <c r="B41" s="80"/>
      <c r="C41" s="29">
        <f>D41+E41</f>
        <v>3085</v>
      </c>
      <c r="D41" s="29">
        <v>468</v>
      </c>
      <c r="E41" s="29">
        <v>2617</v>
      </c>
      <c r="F41" s="29">
        <f>G41</f>
        <v>174</v>
      </c>
      <c r="G41" s="29">
        <f>H41+I41</f>
        <v>174</v>
      </c>
      <c r="H41" s="29">
        <v>162</v>
      </c>
      <c r="I41" s="29">
        <v>12</v>
      </c>
      <c r="J41" s="29">
        <v>0</v>
      </c>
      <c r="K41" s="55"/>
      <c r="L41" s="55"/>
      <c r="M41" s="55">
        <v>19</v>
      </c>
    </row>
    <row r="42" spans="1:13" ht="27" customHeight="1" x14ac:dyDescent="0.25">
      <c r="A42" s="79">
        <v>29</v>
      </c>
      <c r="B42" s="80"/>
      <c r="C42" s="29">
        <f>D42+E42</f>
        <v>2986</v>
      </c>
      <c r="D42" s="29">
        <v>453</v>
      </c>
      <c r="E42" s="29">
        <v>2533</v>
      </c>
      <c r="F42" s="29">
        <f>G42</f>
        <v>156</v>
      </c>
      <c r="G42" s="29">
        <f>H42+I42</f>
        <v>156</v>
      </c>
      <c r="H42" s="29">
        <v>148</v>
      </c>
      <c r="I42" s="29">
        <v>8</v>
      </c>
      <c r="J42" s="29">
        <v>0</v>
      </c>
      <c r="K42" s="55"/>
      <c r="L42" s="55"/>
      <c r="M42" s="55">
        <v>21</v>
      </c>
    </row>
    <row r="43" spans="1:13" ht="27" customHeight="1" x14ac:dyDescent="0.25">
      <c r="A43" s="79">
        <v>30</v>
      </c>
      <c r="B43" s="80"/>
      <c r="C43" s="29">
        <f>D43+E43</f>
        <v>2815</v>
      </c>
      <c r="D43" s="29">
        <v>416</v>
      </c>
      <c r="E43" s="29">
        <v>2399</v>
      </c>
      <c r="F43" s="29">
        <f>G43</f>
        <v>148</v>
      </c>
      <c r="G43" s="29">
        <v>148</v>
      </c>
      <c r="H43" s="29">
        <v>142</v>
      </c>
      <c r="I43" s="29">
        <v>6</v>
      </c>
      <c r="J43" s="29">
        <v>0</v>
      </c>
      <c r="K43" s="55"/>
      <c r="L43" s="55"/>
      <c r="M43" s="55">
        <v>23</v>
      </c>
    </row>
    <row r="44" spans="1:13" ht="27" customHeight="1" x14ac:dyDescent="0.25">
      <c r="A44" s="79">
        <v>31</v>
      </c>
      <c r="B44" s="80"/>
      <c r="C44" s="29">
        <v>2621</v>
      </c>
      <c r="D44" s="29">
        <v>377</v>
      </c>
      <c r="E44" s="29">
        <v>2244</v>
      </c>
      <c r="F44" s="29">
        <v>129</v>
      </c>
      <c r="G44" s="29">
        <v>129</v>
      </c>
      <c r="H44" s="29">
        <v>123</v>
      </c>
      <c r="I44" s="29">
        <v>6</v>
      </c>
      <c r="J44" s="29">
        <v>0</v>
      </c>
      <c r="K44" s="55"/>
      <c r="L44" s="55"/>
      <c r="M44" s="55">
        <v>22</v>
      </c>
    </row>
    <row r="45" spans="1:13" ht="27" customHeight="1" x14ac:dyDescent="0.25">
      <c r="A45" s="103" t="s">
        <v>100</v>
      </c>
      <c r="B45" s="80"/>
      <c r="C45" s="29">
        <v>2509</v>
      </c>
      <c r="D45" s="29">
        <v>348</v>
      </c>
      <c r="E45" s="29">
        <v>2161</v>
      </c>
      <c r="F45" s="29">
        <v>115</v>
      </c>
      <c r="G45" s="29">
        <v>115</v>
      </c>
      <c r="H45" s="29">
        <v>109</v>
      </c>
      <c r="I45" s="29">
        <v>6</v>
      </c>
      <c r="J45" s="70" t="s">
        <v>102</v>
      </c>
      <c r="K45" s="55"/>
      <c r="L45" s="55"/>
      <c r="M45" s="55">
        <v>21</v>
      </c>
    </row>
    <row r="46" spans="1:13" ht="8.25" customHeight="1" x14ac:dyDescent="0.25">
      <c r="A46" s="6"/>
      <c r="B46" s="1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7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 t="s">
        <v>32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 t="s">
        <v>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23">
    <mergeCell ref="A42:B42"/>
    <mergeCell ref="A43:B43"/>
    <mergeCell ref="A44:B44"/>
    <mergeCell ref="A45:B45"/>
    <mergeCell ref="A5:A6"/>
    <mergeCell ref="A35:B37"/>
    <mergeCell ref="G36:I36"/>
    <mergeCell ref="K37:M37"/>
    <mergeCell ref="A39:B39"/>
    <mergeCell ref="A40:B40"/>
    <mergeCell ref="A41:B41"/>
    <mergeCell ref="C35:E36"/>
    <mergeCell ref="F36:F37"/>
    <mergeCell ref="A24:D24"/>
    <mergeCell ref="A25:D25"/>
    <mergeCell ref="A26:D26"/>
    <mergeCell ref="F35:J35"/>
    <mergeCell ref="K35:M35"/>
    <mergeCell ref="B5:M5"/>
    <mergeCell ref="A19:D19"/>
    <mergeCell ref="A21:D21"/>
    <mergeCell ref="A22:D22"/>
    <mergeCell ref="A23:D23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P64【道路、橋梁、車種別自動車登録台数】（様式）</vt:lpstr>
      <vt:lpstr>P65【JR旅客乗車人員、バス利用状況、電話加入状況】</vt:lpstr>
      <vt:lpstr>'P64【道路、橋梁、車種別自動車登録台数】（様式）'!Print_Area</vt:lpstr>
      <vt:lpstr>'P65【JR旅客乗車人員、バス利用状況、電話加入状況】'!Print_Area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2022-02-08T08:08:28Z</vt:filetime>
  </property>
</Properties>
</file>