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4475" yWindow="0" windowWidth="14400" windowHeight="11760" tabRatio="651" activeTab="2"/>
  </bookViews>
  <sheets>
    <sheet name="P9【行政区別世帯数及び人口】" sheetId="29" r:id="rId1"/>
    <sheet name="P10,11【転入・転出先別人口】 (様式) " sheetId="30" r:id="rId2"/>
    <sheet name="P12【人口動態・外国人登録人口】 (様式) (2)" sheetId="31" r:id="rId3"/>
    <sheet name="P10,11【転入・転出先別人口】 (H2-28)" sheetId="25" state="hidden" r:id="rId4"/>
    <sheet name="P28【従業地・通学地による就業者・通学者数、他】 (様式）" sheetId="17" state="hidden" r:id="rId5"/>
  </sheets>
  <definedNames>
    <definedName name="_xlnm.Print_Area" localSheetId="3">'P10,11【転入・転出先別人口】 (H2-28)'!$A$1:$AA$81</definedName>
    <definedName name="_xlnm.Print_Area" localSheetId="1">'P10,11【転入・転出先別人口】 (様式) '!$A$1:$AA$81</definedName>
    <definedName name="_xlnm.Print_Area" localSheetId="2">'P12【人口動態・外国人登録人口】 (様式) (2)'!$A$1:$S$56</definedName>
    <definedName name="_xlnm.Print_Area" localSheetId="4">'P28【従業地・通学地による就業者・通学者数、他】 (様式）'!$A$1:$N$52</definedName>
    <definedName name="_xlnm.Print_Area" localSheetId="0">P9【行政区別世帯数及び人口】!$A$1:$J$76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2" i="31" l="1"/>
  <c r="N52" i="31"/>
  <c r="H52" i="31"/>
  <c r="D52" i="31"/>
  <c r="B52" i="31" s="1"/>
  <c r="C52" i="31"/>
  <c r="H73" i="29"/>
  <c r="C73" i="29"/>
  <c r="H72" i="29"/>
  <c r="C72" i="29"/>
  <c r="H71" i="29"/>
  <c r="C71" i="29"/>
  <c r="H70" i="29"/>
  <c r="C70" i="29"/>
  <c r="H69" i="29"/>
  <c r="C69" i="29"/>
  <c r="H68" i="29"/>
  <c r="C68" i="29"/>
  <c r="H67" i="29"/>
  <c r="C67" i="29"/>
  <c r="H66" i="29"/>
  <c r="E66" i="29"/>
  <c r="D66" i="29"/>
  <c r="C66" i="29" s="1"/>
  <c r="B66" i="29"/>
  <c r="H65" i="29"/>
  <c r="H64" i="29"/>
  <c r="H63" i="29"/>
  <c r="C63" i="29"/>
  <c r="H62" i="29"/>
  <c r="C62" i="29"/>
  <c r="H61" i="29"/>
  <c r="C61" i="29"/>
  <c r="H60" i="29"/>
  <c r="C60" i="29"/>
  <c r="H59" i="29"/>
  <c r="C59" i="29"/>
  <c r="H58" i="29"/>
  <c r="C58" i="29"/>
  <c r="H57" i="29"/>
  <c r="C57" i="29"/>
  <c r="J56" i="29"/>
  <c r="I56" i="29"/>
  <c r="G56" i="29"/>
  <c r="C56" i="29"/>
  <c r="C55" i="29"/>
  <c r="H54" i="29"/>
  <c r="C54" i="29"/>
  <c r="H53" i="29"/>
  <c r="C53" i="29"/>
  <c r="H52" i="29"/>
  <c r="C52" i="29"/>
  <c r="H51" i="29"/>
  <c r="C51" i="29"/>
  <c r="H50" i="29"/>
  <c r="C50" i="29"/>
  <c r="H49" i="29"/>
  <c r="E49" i="29"/>
  <c r="D49" i="29"/>
  <c r="B49" i="29"/>
  <c r="H48" i="29"/>
  <c r="H47" i="29"/>
  <c r="C47" i="29"/>
  <c r="H46" i="29"/>
  <c r="C46" i="29"/>
  <c r="H45" i="29"/>
  <c r="C45" i="29"/>
  <c r="H44" i="29"/>
  <c r="C44" i="29"/>
  <c r="J43" i="29"/>
  <c r="I43" i="29"/>
  <c r="G43" i="29"/>
  <c r="C43" i="29"/>
  <c r="C42" i="29"/>
  <c r="H41" i="29"/>
  <c r="C41" i="29"/>
  <c r="C39" i="29" s="1"/>
  <c r="H40" i="29"/>
  <c r="C40" i="29"/>
  <c r="H39" i="29"/>
  <c r="E39" i="29"/>
  <c r="D39" i="29"/>
  <c r="B39" i="29"/>
  <c r="H38" i="29"/>
  <c r="H37" i="29"/>
  <c r="C37" i="29"/>
  <c r="H36" i="29"/>
  <c r="C36" i="29"/>
  <c r="H35" i="29"/>
  <c r="C35" i="29"/>
  <c r="H34" i="29"/>
  <c r="C34" i="29"/>
  <c r="H33" i="29"/>
  <c r="C33" i="29"/>
  <c r="H32" i="29"/>
  <c r="C32" i="29"/>
  <c r="H31" i="29"/>
  <c r="C31" i="29"/>
  <c r="H30" i="29"/>
  <c r="C30" i="29"/>
  <c r="H29" i="29"/>
  <c r="E29" i="29"/>
  <c r="D29" i="29"/>
  <c r="C29" i="29" s="1"/>
  <c r="B29" i="29"/>
  <c r="H28" i="29"/>
  <c r="H27" i="29"/>
  <c r="C27" i="29"/>
  <c r="H26" i="29"/>
  <c r="C26" i="29"/>
  <c r="H25" i="29"/>
  <c r="C25" i="29"/>
  <c r="J24" i="29"/>
  <c r="I24" i="29"/>
  <c r="G24" i="29"/>
  <c r="C24" i="29"/>
  <c r="C23" i="29"/>
  <c r="H22" i="29"/>
  <c r="C22" i="29"/>
  <c r="H21" i="29"/>
  <c r="C21" i="29"/>
  <c r="H20" i="29"/>
  <c r="C20" i="29"/>
  <c r="H19" i="29"/>
  <c r="C19" i="29"/>
  <c r="H18" i="29"/>
  <c r="C18" i="29"/>
  <c r="H17" i="29"/>
  <c r="C17" i="29"/>
  <c r="H16" i="29"/>
  <c r="C16" i="29"/>
  <c r="H15" i="29"/>
  <c r="C15" i="29"/>
  <c r="H14" i="29"/>
  <c r="C14" i="29"/>
  <c r="H13" i="29"/>
  <c r="C13" i="29"/>
  <c r="H12" i="29"/>
  <c r="C12" i="29"/>
  <c r="H11" i="29"/>
  <c r="E11" i="29"/>
  <c r="E10" i="29" s="1"/>
  <c r="D11" i="29"/>
  <c r="B11" i="29"/>
  <c r="C11" i="29" l="1"/>
  <c r="H24" i="29"/>
  <c r="H43" i="29"/>
  <c r="H56" i="29"/>
  <c r="C49" i="29"/>
  <c r="C10" i="29" s="1"/>
  <c r="B10" i="29"/>
  <c r="D10" i="29"/>
  <c r="L25" i="31" l="1"/>
  <c r="F25" i="31"/>
  <c r="F8" i="31"/>
  <c r="L8" i="31"/>
  <c r="F9" i="31"/>
  <c r="L9" i="31"/>
  <c r="F10" i="31"/>
  <c r="L10" i="31"/>
  <c r="F11" i="31"/>
  <c r="L11" i="31"/>
  <c r="F13" i="31"/>
  <c r="L13" i="31"/>
  <c r="F14" i="31"/>
  <c r="L14" i="31"/>
  <c r="F15" i="31"/>
  <c r="L15" i="31"/>
  <c r="F16" i="31"/>
  <c r="L16" i="31"/>
  <c r="F17" i="31"/>
  <c r="L17" i="31"/>
  <c r="F18" i="31"/>
  <c r="L18" i="31"/>
  <c r="F19" i="31"/>
  <c r="L19" i="31"/>
  <c r="F20" i="31"/>
  <c r="L20" i="31"/>
  <c r="F21" i="31"/>
  <c r="L21" i="31"/>
  <c r="F22" i="31"/>
  <c r="L22" i="31"/>
  <c r="F23" i="31"/>
  <c r="L23" i="31"/>
  <c r="F24" i="31"/>
  <c r="L24" i="31"/>
  <c r="B35" i="31"/>
  <c r="H35" i="31"/>
  <c r="K35" i="31"/>
  <c r="N35" i="31"/>
  <c r="Q35" i="31"/>
  <c r="B36" i="31"/>
  <c r="H36" i="31"/>
  <c r="K36" i="31"/>
  <c r="N36" i="31"/>
  <c r="Q36" i="31"/>
  <c r="B37" i="31"/>
  <c r="H37" i="31"/>
  <c r="K37" i="31"/>
  <c r="N37" i="31"/>
  <c r="Q37" i="31"/>
  <c r="B38" i="31"/>
  <c r="H38" i="31"/>
  <c r="K38" i="31"/>
  <c r="N38" i="31"/>
  <c r="Q38" i="31"/>
  <c r="B39" i="31"/>
  <c r="E39" i="31"/>
  <c r="H39" i="31"/>
  <c r="K39" i="31"/>
  <c r="N39" i="31"/>
  <c r="Q39" i="31"/>
  <c r="E40" i="31"/>
  <c r="B43" i="31"/>
  <c r="E43" i="31"/>
  <c r="H43" i="31"/>
  <c r="K43" i="31"/>
  <c r="N43" i="31"/>
  <c r="Q43" i="31"/>
  <c r="B44" i="31"/>
  <c r="E44" i="31"/>
  <c r="H44" i="31"/>
  <c r="K44" i="31"/>
  <c r="N44" i="31"/>
  <c r="Q44" i="31"/>
  <c r="B45" i="31"/>
  <c r="E45" i="31"/>
  <c r="H45" i="31"/>
  <c r="K45" i="31"/>
  <c r="N45" i="31"/>
  <c r="Q45" i="31"/>
  <c r="B46" i="31"/>
  <c r="E46" i="31"/>
  <c r="H46" i="31"/>
  <c r="K46" i="31"/>
  <c r="N46" i="31"/>
  <c r="Q46" i="31"/>
  <c r="B47" i="31"/>
  <c r="E47" i="31"/>
  <c r="H47" i="31"/>
  <c r="K47" i="31"/>
  <c r="N47" i="31"/>
  <c r="Q47" i="31"/>
  <c r="B48" i="31"/>
  <c r="E48" i="31"/>
  <c r="H48" i="31"/>
  <c r="K48" i="31"/>
  <c r="N48" i="31"/>
  <c r="Q48" i="31"/>
  <c r="B49" i="31"/>
  <c r="E49" i="31"/>
  <c r="H49" i="31"/>
  <c r="K49" i="31"/>
  <c r="N49" i="31"/>
  <c r="Q49" i="31"/>
  <c r="C50" i="31"/>
  <c r="D50" i="31"/>
  <c r="B50" i="31" s="1"/>
  <c r="E50" i="31"/>
  <c r="H50" i="31"/>
  <c r="K50" i="31"/>
  <c r="N50" i="31"/>
  <c r="Q50" i="31"/>
  <c r="C51" i="31"/>
  <c r="D51" i="31"/>
  <c r="E51" i="31"/>
  <c r="H51" i="31"/>
  <c r="K51" i="31"/>
  <c r="N51" i="31"/>
  <c r="Q51" i="31"/>
  <c r="B78" i="30"/>
  <c r="B77" i="30"/>
  <c r="Y76" i="30"/>
  <c r="B76" i="30" s="1"/>
  <c r="B75" i="30"/>
  <c r="B74" i="30"/>
  <c r="B73" i="30"/>
  <c r="B72" i="30"/>
  <c r="B71" i="30"/>
  <c r="B70" i="30"/>
  <c r="B69" i="30"/>
  <c r="B68" i="30"/>
  <c r="B67" i="30"/>
  <c r="B66" i="30"/>
  <c r="C60" i="30"/>
  <c r="B60" i="30"/>
  <c r="C59" i="30"/>
  <c r="B59" i="30" s="1"/>
  <c r="W58" i="30"/>
  <c r="C58" i="30" s="1"/>
  <c r="C57" i="30"/>
  <c r="C56" i="30"/>
  <c r="E55" i="30"/>
  <c r="C55" i="30" s="1"/>
  <c r="C54" i="30"/>
  <c r="C53" i="30"/>
  <c r="C52" i="30"/>
  <c r="C51" i="30"/>
  <c r="B51" i="30" s="1"/>
  <c r="C50" i="30"/>
  <c r="C49" i="30"/>
  <c r="C48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C22" i="30"/>
  <c r="C21" i="30"/>
  <c r="C20" i="30"/>
  <c r="C19" i="30"/>
  <c r="C18" i="30"/>
  <c r="C17" i="30"/>
  <c r="C16" i="30"/>
  <c r="C15" i="30"/>
  <c r="C14" i="30"/>
  <c r="C13" i="30"/>
  <c r="C12" i="30"/>
  <c r="B12" i="30"/>
  <c r="C11" i="30"/>
  <c r="B11" i="30" s="1"/>
  <c r="C10" i="30"/>
  <c r="B10" i="30" s="1"/>
  <c r="B51" i="31" l="1"/>
  <c r="B16" i="30"/>
  <c r="B20" i="30"/>
  <c r="B48" i="30"/>
  <c r="B52" i="30"/>
  <c r="B56" i="30"/>
  <c r="B49" i="30"/>
  <c r="B14" i="30"/>
  <c r="B18" i="30"/>
  <c r="B22" i="30"/>
  <c r="B50" i="30"/>
  <c r="B54" i="30"/>
  <c r="B13" i="30"/>
  <c r="B17" i="30"/>
  <c r="B21" i="30"/>
  <c r="B15" i="30"/>
  <c r="B19" i="30"/>
  <c r="B53" i="30"/>
  <c r="B58" i="30"/>
  <c r="B55" i="30"/>
  <c r="B57" i="30"/>
  <c r="J47" i="17" l="1"/>
  <c r="E47" i="17"/>
  <c r="J45" i="17"/>
  <c r="E45" i="17"/>
  <c r="N39" i="17"/>
  <c r="M39" i="17"/>
  <c r="L39" i="17"/>
  <c r="K39" i="17"/>
  <c r="J39" i="17"/>
  <c r="I39" i="17"/>
  <c r="H39" i="17"/>
  <c r="G39" i="17"/>
  <c r="F39" i="17"/>
  <c r="E39" i="17"/>
  <c r="N37" i="17"/>
  <c r="M37" i="17"/>
  <c r="L37" i="17"/>
  <c r="K37" i="17"/>
  <c r="J37" i="17"/>
  <c r="I37" i="17"/>
  <c r="H37" i="17"/>
  <c r="G37" i="17"/>
  <c r="F37" i="17"/>
  <c r="E37" i="17"/>
  <c r="F26" i="17"/>
  <c r="F25" i="17"/>
  <c r="F24" i="17"/>
  <c r="F23" i="17"/>
  <c r="L22" i="17"/>
  <c r="J22" i="17"/>
  <c r="H22" i="17"/>
  <c r="F22" i="17"/>
  <c r="L21" i="17"/>
  <c r="J21" i="17"/>
  <c r="H21" i="17"/>
  <c r="F21" i="17"/>
  <c r="F19" i="17"/>
  <c r="F18" i="17"/>
  <c r="F17" i="17"/>
  <c r="F16" i="17"/>
  <c r="F15" i="17"/>
  <c r="L14" i="17"/>
  <c r="J14" i="17"/>
  <c r="H14" i="17"/>
  <c r="F14" i="17"/>
  <c r="L13" i="17"/>
  <c r="J13" i="17"/>
  <c r="H13" i="17"/>
  <c r="F13" i="17"/>
  <c r="F12" i="17"/>
  <c r="F11" i="17"/>
  <c r="L10" i="17"/>
  <c r="J10" i="17"/>
  <c r="H10" i="17"/>
  <c r="F10" i="17"/>
  <c r="L9" i="17"/>
  <c r="J9" i="17"/>
  <c r="H9" i="17"/>
  <c r="F9" i="17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C60" i="25"/>
  <c r="B60" i="25"/>
  <c r="C59" i="25"/>
  <c r="B59" i="25"/>
  <c r="C58" i="25"/>
  <c r="B58" i="25"/>
  <c r="C57" i="25"/>
  <c r="B57" i="25"/>
  <c r="C56" i="25"/>
  <c r="B56" i="25"/>
  <c r="C55" i="25"/>
  <c r="B55" i="25"/>
  <c r="C54" i="25"/>
  <c r="B54" i="25"/>
  <c r="C53" i="25"/>
  <c r="B53" i="25"/>
  <c r="C52" i="25"/>
  <c r="B52" i="25"/>
  <c r="C51" i="25"/>
  <c r="B51" i="25"/>
  <c r="C50" i="25"/>
  <c r="B50" i="25"/>
  <c r="C49" i="25"/>
  <c r="B49" i="25"/>
  <c r="C48" i="25"/>
  <c r="B48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</calcChain>
</file>

<file path=xl/comments1.xml><?xml version="1.0" encoding="utf-8"?>
<comments xmlns="http://schemas.openxmlformats.org/spreadsheetml/2006/main">
  <authors>
    <author>作成者</author>
  </authors>
  <commentList>
    <comment ref="C26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鈴木
もう少し、右にずれるのではないか。
</t>
        </r>
      </text>
    </comment>
  </commentList>
</comments>
</file>

<file path=xl/sharedStrings.xml><?xml version="1.0" encoding="utf-8"?>
<sst xmlns="http://schemas.openxmlformats.org/spreadsheetml/2006/main" count="855" uniqueCount="177">
  <si>
    <t>千厩町</t>
    <rPh sb="0" eb="3">
      <t>センマヤチョウ</t>
    </rPh>
    <phoneticPr fontId="19"/>
  </si>
  <si>
    <t>２．人　口</t>
    <rPh sb="2" eb="3">
      <t>ジン</t>
    </rPh>
    <rPh sb="4" eb="5">
      <t>クチ</t>
    </rPh>
    <phoneticPr fontId="19"/>
  </si>
  <si>
    <t>男</t>
    <rPh sb="0" eb="1">
      <t>オトコ</t>
    </rPh>
    <phoneticPr fontId="19"/>
  </si>
  <si>
    <t>滋賀県</t>
    <rPh sb="0" eb="3">
      <t>シガケン</t>
    </rPh>
    <phoneticPr fontId="19"/>
  </si>
  <si>
    <t>三陸町</t>
    <rPh sb="0" eb="3">
      <t>サンリクチョウ</t>
    </rPh>
    <phoneticPr fontId="19"/>
  </si>
  <si>
    <t>人口</t>
    <rPh sb="0" eb="2">
      <t>ジンコウ</t>
    </rPh>
    <phoneticPr fontId="19"/>
  </si>
  <si>
    <t>盛岡市</t>
    <rPh sb="0" eb="3">
      <t>モリオカシ</t>
    </rPh>
    <phoneticPr fontId="19"/>
  </si>
  <si>
    <t>大船渡市</t>
    <rPh sb="0" eb="4">
      <t>オオフナトシ</t>
    </rPh>
    <phoneticPr fontId="19"/>
  </si>
  <si>
    <t>-</t>
  </si>
  <si>
    <t>福島県</t>
    <rPh sb="0" eb="3">
      <t>フクシマケン</t>
    </rPh>
    <phoneticPr fontId="19"/>
  </si>
  <si>
    <t>行政区名</t>
    <rPh sb="0" eb="3">
      <t>ギョウセイク</t>
    </rPh>
    <rPh sb="3" eb="4">
      <t>メイ</t>
    </rPh>
    <phoneticPr fontId="19"/>
  </si>
  <si>
    <t>住田町</t>
    <rPh sb="0" eb="3">
      <t>スミタチョウ</t>
    </rPh>
    <phoneticPr fontId="19"/>
  </si>
  <si>
    <t>三重県</t>
    <rPh sb="0" eb="3">
      <t>ミエケン</t>
    </rPh>
    <phoneticPr fontId="19"/>
  </si>
  <si>
    <t>総数</t>
    <rPh sb="0" eb="2">
      <t>ソウスウ</t>
    </rPh>
    <phoneticPr fontId="19"/>
  </si>
  <si>
    <t>世帯数</t>
    <rPh sb="0" eb="3">
      <t>セタイスウ</t>
    </rPh>
    <phoneticPr fontId="19"/>
  </si>
  <si>
    <t>栃木県</t>
    <rPh sb="0" eb="3">
      <t>トチギケン</t>
    </rPh>
    <phoneticPr fontId="19"/>
  </si>
  <si>
    <t>女</t>
    <rPh sb="0" eb="1">
      <t>オンナ</t>
    </rPh>
    <phoneticPr fontId="19"/>
  </si>
  <si>
    <t>　　　平成23年までは年次、平成24以降は年度</t>
    <rPh sb="3" eb="5">
      <t>ヘイセイ</t>
    </rPh>
    <rPh sb="7" eb="8">
      <t>ネン</t>
    </rPh>
    <rPh sb="11" eb="13">
      <t>ネンジ</t>
    </rPh>
    <rPh sb="14" eb="16">
      <t>ヘイセイ</t>
    </rPh>
    <rPh sb="18" eb="20">
      <t>イコウ</t>
    </rPh>
    <rPh sb="21" eb="23">
      <t>ネンド</t>
    </rPh>
    <phoneticPr fontId="19"/>
  </si>
  <si>
    <t>奥州市</t>
    <rPh sb="0" eb="2">
      <t>オウシュウ</t>
    </rPh>
    <rPh sb="2" eb="3">
      <t>シ</t>
    </rPh>
    <phoneticPr fontId="19"/>
  </si>
  <si>
    <t>山田町</t>
    <rPh sb="0" eb="3">
      <t>ヤマダマチ</t>
    </rPh>
    <phoneticPr fontId="19"/>
  </si>
  <si>
    <t>計</t>
    <rPh sb="0" eb="1">
      <t>ケイ</t>
    </rPh>
    <phoneticPr fontId="19"/>
  </si>
  <si>
    <t>滝沢村</t>
    <rPh sb="0" eb="3">
      <t>タキザワムラ</t>
    </rPh>
    <phoneticPr fontId="19"/>
  </si>
  <si>
    <t>大槌町</t>
    <rPh sb="0" eb="2">
      <t>オオツチ</t>
    </rPh>
    <rPh sb="2" eb="3">
      <t>マチ</t>
    </rPh>
    <phoneticPr fontId="19"/>
  </si>
  <si>
    <t>増減</t>
    <rPh sb="0" eb="2">
      <t>ゾウゲン</t>
    </rPh>
    <phoneticPr fontId="19"/>
  </si>
  <si>
    <t>大阪府</t>
    <rPh sb="0" eb="3">
      <t>オオサカフ</t>
    </rPh>
    <phoneticPr fontId="19"/>
  </si>
  <si>
    <t>宮古市</t>
    <rPh sb="0" eb="3">
      <t>ミヤコシ</t>
    </rPh>
    <phoneticPr fontId="19"/>
  </si>
  <si>
    <t>八幡平市</t>
    <rPh sb="0" eb="3">
      <t>ハチマンタイ</t>
    </rPh>
    <rPh sb="3" eb="4">
      <t>シ</t>
    </rPh>
    <phoneticPr fontId="19"/>
  </si>
  <si>
    <t>9 甲</t>
  </si>
  <si>
    <t>県計</t>
    <rPh sb="0" eb="2">
      <t>ケンケイ</t>
    </rPh>
    <phoneticPr fontId="19"/>
  </si>
  <si>
    <t>岐阜県</t>
    <rPh sb="0" eb="3">
      <t>ギフケン</t>
    </rPh>
    <phoneticPr fontId="19"/>
  </si>
  <si>
    <t>10　人　口</t>
    <rPh sb="3" eb="4">
      <t>ニン</t>
    </rPh>
    <rPh sb="5" eb="6">
      <t>クチ</t>
    </rPh>
    <phoneticPr fontId="19"/>
  </si>
  <si>
    <t>青森県</t>
    <rPh sb="0" eb="3">
      <t>アオモリケン</t>
    </rPh>
    <phoneticPr fontId="19"/>
  </si>
  <si>
    <t>神奈川県</t>
    <rPh sb="0" eb="4">
      <t>カナガワケン</t>
    </rPh>
    <phoneticPr fontId="19"/>
  </si>
  <si>
    <t>（1）転　入</t>
    <rPh sb="3" eb="4">
      <t>テン</t>
    </rPh>
    <rPh sb="5" eb="6">
      <t>ニュウ</t>
    </rPh>
    <phoneticPr fontId="19"/>
  </si>
  <si>
    <t>埼玉県</t>
    <rPh sb="0" eb="3">
      <t>サイタマケン</t>
    </rPh>
    <phoneticPr fontId="19"/>
  </si>
  <si>
    <t>年</t>
    <rPh sb="0" eb="1">
      <t>ネン</t>
    </rPh>
    <phoneticPr fontId="19"/>
  </si>
  <si>
    <t>県</t>
    <rPh sb="0" eb="1">
      <t>ケン</t>
    </rPh>
    <phoneticPr fontId="19"/>
  </si>
  <si>
    <t>内</t>
    <rPh sb="0" eb="1">
      <t>ナイ</t>
    </rPh>
    <phoneticPr fontId="19"/>
  </si>
  <si>
    <t>外</t>
    <rPh sb="0" eb="1">
      <t>ガイ</t>
    </rPh>
    <phoneticPr fontId="19"/>
  </si>
  <si>
    <t>Ⅰ</t>
  </si>
  <si>
    <t>群馬県</t>
    <rPh sb="0" eb="3">
      <t>グンマケン</t>
    </rPh>
    <phoneticPr fontId="19"/>
  </si>
  <si>
    <t>花巻市</t>
    <rPh sb="0" eb="3">
      <t>ハナマキシ</t>
    </rPh>
    <phoneticPr fontId="19"/>
  </si>
  <si>
    <t>一関市</t>
    <rPh sb="0" eb="3">
      <t>イチノセキシ</t>
    </rPh>
    <phoneticPr fontId="19"/>
  </si>
  <si>
    <t>北上市</t>
    <rPh sb="0" eb="3">
      <t>キタカミシ</t>
    </rPh>
    <phoneticPr fontId="19"/>
  </si>
  <si>
    <t>久慈市</t>
    <rPh sb="0" eb="3">
      <t>クジシ</t>
    </rPh>
    <phoneticPr fontId="19"/>
  </si>
  <si>
    <t>県外計</t>
    <rPh sb="0" eb="2">
      <t>ケンガイ</t>
    </rPh>
    <rPh sb="2" eb="3">
      <t>ケイ</t>
    </rPh>
    <phoneticPr fontId="19"/>
  </si>
  <si>
    <t>遠野市</t>
    <rPh sb="0" eb="3">
      <t>トオノシ</t>
    </rPh>
    <phoneticPr fontId="19"/>
  </si>
  <si>
    <t>釜石市</t>
    <rPh sb="0" eb="3">
      <t>カマイシシ</t>
    </rPh>
    <phoneticPr fontId="19"/>
  </si>
  <si>
    <t>江刺市</t>
    <rPh sb="0" eb="3">
      <t>エサシシ</t>
    </rPh>
    <phoneticPr fontId="19"/>
  </si>
  <si>
    <t>二戸市</t>
    <rPh sb="0" eb="3">
      <t>ニノヘシ</t>
    </rPh>
    <phoneticPr fontId="19"/>
  </si>
  <si>
    <t>金ヶ崎町</t>
    <rPh sb="0" eb="3">
      <t>カネガサキ</t>
    </rPh>
    <rPh sb="3" eb="4">
      <t>マチ</t>
    </rPh>
    <phoneticPr fontId="19"/>
  </si>
  <si>
    <t>山形県</t>
    <rPh sb="0" eb="3">
      <t>ヤマガタケン</t>
    </rPh>
    <phoneticPr fontId="19"/>
  </si>
  <si>
    <t>大東町</t>
    <rPh sb="0" eb="2">
      <t>ダイトウ</t>
    </rPh>
    <rPh sb="2" eb="3">
      <t>マチ</t>
    </rPh>
    <phoneticPr fontId="19"/>
  </si>
  <si>
    <t>岩泉町</t>
    <rPh sb="0" eb="2">
      <t>イワイズミ</t>
    </rPh>
    <rPh sb="2" eb="3">
      <t>マチ</t>
    </rPh>
    <phoneticPr fontId="19"/>
  </si>
  <si>
    <t>その他
県内</t>
    <rPh sb="2" eb="3">
      <t>タ</t>
    </rPh>
    <rPh sb="4" eb="6">
      <t>ケンナイ</t>
    </rPh>
    <phoneticPr fontId="19"/>
  </si>
  <si>
    <t>平　2</t>
    <rPh sb="0" eb="1">
      <t>ヒラ</t>
    </rPh>
    <phoneticPr fontId="19"/>
  </si>
  <si>
    <t>北海道</t>
    <rPh sb="0" eb="3">
      <t>ホッカイドウ</t>
    </rPh>
    <phoneticPr fontId="19"/>
  </si>
  <si>
    <t>宮城県</t>
    <rPh sb="0" eb="3">
      <t>ミヤギケン</t>
    </rPh>
    <phoneticPr fontId="19"/>
  </si>
  <si>
    <t>その他の都道府県</t>
    <rPh sb="2" eb="3">
      <t>タ</t>
    </rPh>
    <rPh sb="4" eb="8">
      <t>トドウフケン</t>
    </rPh>
    <phoneticPr fontId="19"/>
  </si>
  <si>
    <t>秋田県</t>
    <rPh sb="0" eb="3">
      <t>アキタケン</t>
    </rPh>
    <phoneticPr fontId="19"/>
  </si>
  <si>
    <t>茨城県</t>
    <rPh sb="0" eb="3">
      <t>イバラキケン</t>
    </rPh>
    <phoneticPr fontId="19"/>
  </si>
  <si>
    <t>千葉県</t>
    <rPh sb="0" eb="3">
      <t>チバケン</t>
    </rPh>
    <phoneticPr fontId="19"/>
  </si>
  <si>
    <t>東京都</t>
    <rPh sb="0" eb="3">
      <t>トウキョウト</t>
    </rPh>
    <phoneticPr fontId="19"/>
  </si>
  <si>
    <t>静岡県</t>
    <rPh sb="0" eb="3">
      <t>シズオカケン</t>
    </rPh>
    <phoneticPr fontId="19"/>
  </si>
  <si>
    <t>中　　　国</t>
    <rPh sb="0" eb="1">
      <t>ナカ</t>
    </rPh>
    <rPh sb="4" eb="5">
      <t>コク</t>
    </rPh>
    <phoneticPr fontId="19"/>
  </si>
  <si>
    <t>愛知県</t>
    <rPh sb="0" eb="3">
      <t>アイチケン</t>
    </rPh>
    <phoneticPr fontId="19"/>
  </si>
  <si>
    <t>京都府</t>
    <rPh sb="0" eb="3">
      <t>キョウトフ</t>
    </rPh>
    <phoneticPr fontId="19"/>
  </si>
  <si>
    <t>兵庫県</t>
    <rPh sb="0" eb="3">
      <t>ヒョウゴケン</t>
    </rPh>
    <phoneticPr fontId="19"/>
  </si>
  <si>
    <t>他県</t>
    <rPh sb="0" eb="2">
      <t>タケン</t>
    </rPh>
    <phoneticPr fontId="19"/>
  </si>
  <si>
    <t>その他</t>
    <rPh sb="2" eb="3">
      <t>タ</t>
    </rPh>
    <phoneticPr fontId="19"/>
  </si>
  <si>
    <t>国外</t>
    <rPh sb="0" eb="2">
      <t>コクガイ</t>
    </rPh>
    <phoneticPr fontId="19"/>
  </si>
  <si>
    <t>従前の
住所なし</t>
    <rPh sb="0" eb="2">
      <t>ジュウゼン</t>
    </rPh>
    <rPh sb="4" eb="6">
      <t>ジュウショ</t>
    </rPh>
    <phoneticPr fontId="19"/>
  </si>
  <si>
    <t>（2）転　出</t>
    <rPh sb="3" eb="4">
      <t>テン</t>
    </rPh>
    <rPh sb="5" eb="6">
      <t>デ</t>
    </rPh>
    <phoneticPr fontId="19"/>
  </si>
  <si>
    <t>転出先
不明</t>
    <rPh sb="0" eb="2">
      <t>テンシュツ</t>
    </rPh>
    <rPh sb="2" eb="3">
      <t>サキ</t>
    </rPh>
    <rPh sb="4" eb="6">
      <t>フメイ</t>
    </rPh>
    <phoneticPr fontId="19"/>
  </si>
  <si>
    <t>世帯</t>
    <rPh sb="0" eb="2">
      <t>セタイ</t>
    </rPh>
    <phoneticPr fontId="19"/>
  </si>
  <si>
    <t>通学者</t>
    <rPh sb="0" eb="3">
      <t>ツウガクシャ</t>
    </rPh>
    <phoneticPr fontId="19"/>
  </si>
  <si>
    <t>世帯人員</t>
    <rPh sb="0" eb="2">
      <t>セタイ</t>
    </rPh>
    <rPh sb="2" eb="4">
      <t>ジンイン</t>
    </rPh>
    <phoneticPr fontId="19"/>
  </si>
  <si>
    <t>28  人　口</t>
    <rPh sb="4" eb="5">
      <t>ニン</t>
    </rPh>
    <rPh sb="6" eb="7">
      <t>クチ</t>
    </rPh>
    <phoneticPr fontId="19"/>
  </si>
  <si>
    <t>◆　従業地・通学地による常住市区町村別15歳以上就業者数及び15歳以上通学者数</t>
    <rPh sb="2" eb="4">
      <t>ジュウギョウ</t>
    </rPh>
    <rPh sb="4" eb="5">
      <t>チ</t>
    </rPh>
    <rPh sb="6" eb="8">
      <t>ツウガク</t>
    </rPh>
    <rPh sb="8" eb="9">
      <t>チ</t>
    </rPh>
    <rPh sb="12" eb="14">
      <t>ジョウジュウ</t>
    </rPh>
    <rPh sb="14" eb="16">
      <t>シク</t>
    </rPh>
    <rPh sb="16" eb="18">
      <t>チョウソン</t>
    </rPh>
    <rPh sb="18" eb="19">
      <t>ベツ</t>
    </rPh>
    <rPh sb="21" eb="24">
      <t>サイイジョウ</t>
    </rPh>
    <rPh sb="24" eb="27">
      <t>シュウギョウシャ</t>
    </rPh>
    <rPh sb="27" eb="28">
      <t>スウ</t>
    </rPh>
    <rPh sb="28" eb="29">
      <t>オヨ</t>
    </rPh>
    <rPh sb="32" eb="35">
      <t>サイイジョウ</t>
    </rPh>
    <rPh sb="35" eb="38">
      <t>ツウガクシャ</t>
    </rPh>
    <rPh sb="38" eb="39">
      <t>スウ</t>
    </rPh>
    <phoneticPr fontId="19"/>
  </si>
  <si>
    <t>15歳以上</t>
    <rPh sb="2" eb="5">
      <t>サイイジョウ</t>
    </rPh>
    <phoneticPr fontId="19"/>
  </si>
  <si>
    <t>15歳未満通学者を</t>
    <rPh sb="2" eb="3">
      <t>サイ</t>
    </rPh>
    <rPh sb="3" eb="5">
      <t>ミマン</t>
    </rPh>
    <rPh sb="5" eb="8">
      <t>ツウガクシャ</t>
    </rPh>
    <phoneticPr fontId="19"/>
  </si>
  <si>
    <t>就業者</t>
    <rPh sb="0" eb="3">
      <t>シュウギョウシャ</t>
    </rPh>
    <phoneticPr fontId="19"/>
  </si>
  <si>
    <t>含む通学者（別掲）</t>
    <rPh sb="0" eb="1">
      <t>フク</t>
    </rPh>
    <rPh sb="2" eb="5">
      <t>ツウガクシャ</t>
    </rPh>
    <rPh sb="6" eb="8">
      <t>ベッケイ</t>
    </rPh>
    <phoneticPr fontId="19"/>
  </si>
  <si>
    <t>（注）自然動態及び社会動態は年度、死産、婚姻、離婚は年次</t>
    <rPh sb="3" eb="5">
      <t>シゼン</t>
    </rPh>
    <rPh sb="5" eb="7">
      <t>ドウタイ</t>
    </rPh>
    <rPh sb="7" eb="8">
      <t>オヨ</t>
    </rPh>
    <rPh sb="9" eb="11">
      <t>シャカイ</t>
    </rPh>
    <rPh sb="11" eb="13">
      <t>ドウタイ</t>
    </rPh>
    <rPh sb="14" eb="16">
      <t>ネンド</t>
    </rPh>
    <phoneticPr fontId="19"/>
  </si>
  <si>
    <t>当地で従業・通学する者</t>
    <rPh sb="0" eb="2">
      <t>トウチ</t>
    </rPh>
    <rPh sb="3" eb="5">
      <t>ジュウギョウ</t>
    </rPh>
    <rPh sb="6" eb="8">
      <t>ツウガク</t>
    </rPh>
    <rPh sb="10" eb="11">
      <t>モノ</t>
    </rPh>
    <phoneticPr fontId="19"/>
  </si>
  <si>
    <t>自市町村に常住</t>
    <rPh sb="0" eb="1">
      <t>ジ</t>
    </rPh>
    <rPh sb="1" eb="4">
      <t>シチョウソン</t>
    </rPh>
    <rPh sb="5" eb="7">
      <t>ジョウジュウ</t>
    </rPh>
    <phoneticPr fontId="19"/>
  </si>
  <si>
    <t>自宅</t>
    <rPh sb="0" eb="2">
      <t>ジタク</t>
    </rPh>
    <phoneticPr fontId="19"/>
  </si>
  <si>
    <t>自宅外</t>
    <rPh sb="0" eb="3">
      <t>ジタクガイ</t>
    </rPh>
    <phoneticPr fontId="19"/>
  </si>
  <si>
    <t>他市区町村に常住</t>
    <rPh sb="0" eb="1">
      <t>タ</t>
    </rPh>
    <rPh sb="1" eb="3">
      <t>シク</t>
    </rPh>
    <rPh sb="3" eb="5">
      <t>チョウソン</t>
    </rPh>
    <rPh sb="6" eb="8">
      <t>ジョウジュウ</t>
    </rPh>
    <phoneticPr fontId="19"/>
  </si>
  <si>
    <t>県内</t>
    <rPh sb="0" eb="2">
      <t>ケンナイ</t>
    </rPh>
    <phoneticPr fontId="19"/>
  </si>
  <si>
    <t>（注）総数にはその他の世帯2世帯6人を含む</t>
    <rPh sb="1" eb="2">
      <t>チュウ</t>
    </rPh>
    <rPh sb="3" eb="5">
      <t>ソウスウ</t>
    </rPh>
    <rPh sb="9" eb="10">
      <t>タ</t>
    </rPh>
    <rPh sb="11" eb="13">
      <t>セタイ</t>
    </rPh>
    <rPh sb="14" eb="16">
      <t>セタイ</t>
    </rPh>
    <rPh sb="17" eb="18">
      <t>ニン</t>
    </rPh>
    <rPh sb="19" eb="20">
      <t>フク</t>
    </rPh>
    <phoneticPr fontId="19"/>
  </si>
  <si>
    <t>その他の市町村</t>
    <rPh sb="2" eb="3">
      <t>タ</t>
    </rPh>
    <rPh sb="4" eb="7">
      <t>シチョウソン</t>
    </rPh>
    <phoneticPr fontId="19"/>
  </si>
  <si>
    <t>気仙沼市</t>
    <rPh sb="0" eb="4">
      <t>ケセンヌマシ</t>
    </rPh>
    <phoneticPr fontId="19"/>
  </si>
  <si>
    <t>都市計画の　　　　　　地域区分</t>
    <rPh sb="0" eb="2">
      <t>トシ</t>
    </rPh>
    <rPh sb="2" eb="4">
      <t>ケイカク</t>
    </rPh>
    <rPh sb="11" eb="13">
      <t>チイキ</t>
    </rPh>
    <rPh sb="13" eb="15">
      <t>クブン</t>
    </rPh>
    <phoneticPr fontId="19"/>
  </si>
  <si>
    <t>唐桑町</t>
    <rPh sb="0" eb="3">
      <t>カラクワチョウ</t>
    </rPh>
    <phoneticPr fontId="19"/>
  </si>
  <si>
    <t>◆　都市計画の地域区分、男女別人口並びに世帯の種類別世帯数及び世帯人員</t>
    <rPh sb="2" eb="4">
      <t>トシ</t>
    </rPh>
    <rPh sb="4" eb="6">
      <t>ケイカク</t>
    </rPh>
    <rPh sb="7" eb="9">
      <t>チイキ</t>
    </rPh>
    <rPh sb="9" eb="11">
      <t>クブン</t>
    </rPh>
    <rPh sb="12" eb="14">
      <t>ダンジョ</t>
    </rPh>
    <rPh sb="14" eb="15">
      <t>ベツ</t>
    </rPh>
    <rPh sb="15" eb="17">
      <t>ジンコウ</t>
    </rPh>
    <rPh sb="17" eb="18">
      <t>ナラ</t>
    </rPh>
    <rPh sb="20" eb="22">
      <t>セタイ</t>
    </rPh>
    <rPh sb="23" eb="25">
      <t>シュルイ</t>
    </rPh>
    <rPh sb="25" eb="26">
      <t>ベツ</t>
    </rPh>
    <rPh sb="26" eb="29">
      <t>セタイスウ</t>
    </rPh>
    <rPh sb="29" eb="30">
      <t>オヨ</t>
    </rPh>
    <rPh sb="31" eb="33">
      <t>セタイ</t>
    </rPh>
    <rPh sb="33" eb="35">
      <t>ジンイン</t>
    </rPh>
    <phoneticPr fontId="19"/>
  </si>
  <si>
    <t>一般　世帯</t>
    <rPh sb="0" eb="2">
      <t>イッパン</t>
    </rPh>
    <rPh sb="3" eb="5">
      <t>セタイ</t>
    </rPh>
    <phoneticPr fontId="19"/>
  </si>
  <si>
    <t>施設等　の世帯</t>
    <rPh sb="0" eb="2">
      <t>シセツ</t>
    </rPh>
    <rPh sb="2" eb="3">
      <t>トウ</t>
    </rPh>
    <rPh sb="5" eb="7">
      <t>セタイ</t>
    </rPh>
    <phoneticPr fontId="19"/>
  </si>
  <si>
    <t>15歳未満</t>
    <rPh sb="2" eb="5">
      <t>サイミマン</t>
    </rPh>
    <phoneticPr fontId="19"/>
  </si>
  <si>
    <t>65歳以上</t>
    <rPh sb="2" eb="5">
      <t>サイイジョウ</t>
    </rPh>
    <phoneticPr fontId="19"/>
  </si>
  <si>
    <t>の世帯</t>
    <rPh sb="1" eb="3">
      <t>セタイ</t>
    </rPh>
    <phoneticPr fontId="19"/>
  </si>
  <si>
    <t>A　都市計画区域</t>
    <rPh sb="2" eb="4">
      <t>トシ</t>
    </rPh>
    <rPh sb="4" eb="6">
      <t>ケイカク</t>
    </rPh>
    <rPh sb="6" eb="8">
      <t>クイキ</t>
    </rPh>
    <phoneticPr fontId="19"/>
  </si>
  <si>
    <t>市街化区域</t>
    <rPh sb="0" eb="3">
      <t>シガイカ</t>
    </rPh>
    <rPh sb="3" eb="5">
      <t>クイキ</t>
    </rPh>
    <phoneticPr fontId="19"/>
  </si>
  <si>
    <t>工業区域</t>
    <rPh sb="0" eb="2">
      <t>コウギョウ</t>
    </rPh>
    <rPh sb="2" eb="4">
      <t>クイキ</t>
    </rPh>
    <phoneticPr fontId="19"/>
  </si>
  <si>
    <t>商業区域</t>
    <rPh sb="0" eb="2">
      <t>ショウギョウ</t>
    </rPh>
    <rPh sb="2" eb="4">
      <t>クイキ</t>
    </rPh>
    <phoneticPr fontId="19"/>
  </si>
  <si>
    <t>市街化調整区域</t>
    <rPh sb="0" eb="3">
      <t>シガイカ</t>
    </rPh>
    <rPh sb="3" eb="5">
      <t>チョウセイ</t>
    </rPh>
    <rPh sb="5" eb="7">
      <t>クイキ</t>
    </rPh>
    <phoneticPr fontId="19"/>
  </si>
  <si>
    <t>死産、婚姻、離婚は年次。H21以降の数値は県人口動態数値。</t>
    <rPh sb="0" eb="2">
      <t>シザン</t>
    </rPh>
    <rPh sb="3" eb="5">
      <t>コンイン</t>
    </rPh>
    <rPh sb="6" eb="8">
      <t>リコン</t>
    </rPh>
    <rPh sb="9" eb="11">
      <t>ネンジ</t>
    </rPh>
    <rPh sb="15" eb="17">
      <t>イコウ</t>
    </rPh>
    <rPh sb="18" eb="20">
      <t>スウチ</t>
    </rPh>
    <rPh sb="21" eb="22">
      <t>ケン</t>
    </rPh>
    <rPh sb="22" eb="24">
      <t>ジンコウ</t>
    </rPh>
    <rPh sb="24" eb="26">
      <t>ドウタイ</t>
    </rPh>
    <rPh sb="26" eb="28">
      <t>スウチ</t>
    </rPh>
    <phoneticPr fontId="19"/>
  </si>
  <si>
    <t>住居区域</t>
    <rPh sb="0" eb="2">
      <t>ジュウキョ</t>
    </rPh>
    <rPh sb="2" eb="4">
      <t>クイキ</t>
    </rPh>
    <phoneticPr fontId="19"/>
  </si>
  <si>
    <t>Ⅱ</t>
  </si>
  <si>
    <t>アメリカ</t>
  </si>
  <si>
    <t>Ⅲ</t>
  </si>
  <si>
    <t>未線引きの区域</t>
    <rPh sb="0" eb="1">
      <t>ミ</t>
    </rPh>
    <rPh sb="1" eb="3">
      <t>センヒ</t>
    </rPh>
    <rPh sb="5" eb="7">
      <t>クイキ</t>
    </rPh>
    <phoneticPr fontId="19"/>
  </si>
  <si>
    <t>B　都市計画区域</t>
    <rPh sb="2" eb="4">
      <t>トシ</t>
    </rPh>
    <rPh sb="4" eb="6">
      <t>ケイカク</t>
    </rPh>
    <rPh sb="6" eb="8">
      <t>クイキ</t>
    </rPh>
    <phoneticPr fontId="19"/>
  </si>
  <si>
    <t>以外の区域</t>
    <rPh sb="0" eb="2">
      <t>イガイ</t>
    </rPh>
    <rPh sb="3" eb="5">
      <t>クイキ</t>
    </rPh>
    <phoneticPr fontId="19"/>
  </si>
  <si>
    <t>平成27年10月1日現在（単位：人）</t>
  </si>
  <si>
    <t>平成27年10月1日現在</t>
  </si>
  <si>
    <t>　資料：市民課</t>
    <rPh sb="4" eb="6">
      <t>シミン</t>
    </rPh>
    <phoneticPr fontId="19"/>
  </si>
  <si>
    <t>　資料：市民課</t>
    <rPh sb="1" eb="3">
      <t>シリョウ</t>
    </rPh>
    <rPh sb="4" eb="6">
      <t>シミン</t>
    </rPh>
    <rPh sb="6" eb="7">
      <t>カ</t>
    </rPh>
    <phoneticPr fontId="19"/>
  </si>
  <si>
    <t>従業地・通学地による　　　　　　　常住市区町村</t>
  </si>
  <si>
    <t>各年10月1日現在（単位：人）　</t>
  </si>
  <si>
    <t>…</t>
  </si>
  <si>
    <t>※手数え</t>
    <rPh sb="1" eb="2">
      <t>テ</t>
    </rPh>
    <rPh sb="2" eb="3">
      <t>カゾ</t>
    </rPh>
    <phoneticPr fontId="19"/>
  </si>
  <si>
    <t>◆ 行政区別世帯数及び人口</t>
    <rPh sb="2" eb="5">
      <t>ギョウセイク</t>
    </rPh>
    <rPh sb="5" eb="6">
      <t>ベツ</t>
    </rPh>
    <rPh sb="6" eb="9">
      <t>セタイスウ</t>
    </rPh>
    <rPh sb="9" eb="10">
      <t>オヨ</t>
    </rPh>
    <rPh sb="11" eb="13">
      <t>ジンコウ</t>
    </rPh>
    <phoneticPr fontId="19"/>
  </si>
  <si>
    <t>◆ 転入・転出先別人口</t>
    <rPh sb="2" eb="4">
      <t>テンニュウ</t>
    </rPh>
    <rPh sb="5" eb="7">
      <t>テンシュツ</t>
    </rPh>
    <rPh sb="7" eb="8">
      <t>サキ</t>
    </rPh>
    <rPh sb="8" eb="9">
      <t>ベツ</t>
    </rPh>
    <rPh sb="9" eb="11">
      <t>ジンコウ</t>
    </rPh>
    <phoneticPr fontId="19"/>
  </si>
  <si>
    <t>人　口　11</t>
  </si>
  <si>
    <t>人　口  9</t>
  </si>
  <si>
    <t>滝沢市</t>
    <rPh sb="0" eb="2">
      <t>タキザワ</t>
    </rPh>
    <rPh sb="2" eb="3">
      <t>シ</t>
    </rPh>
    <phoneticPr fontId="19"/>
  </si>
  <si>
    <t>12　人　口</t>
    <rPh sb="3" eb="4">
      <t>ニン</t>
    </rPh>
    <rPh sb="5" eb="6">
      <t>クチ</t>
    </rPh>
    <phoneticPr fontId="19"/>
  </si>
  <si>
    <t>◆ 人口動態</t>
    <rPh sb="2" eb="3">
      <t>ジン</t>
    </rPh>
    <rPh sb="3" eb="4">
      <t>クチ</t>
    </rPh>
    <rPh sb="4" eb="5">
      <t>ドウ</t>
    </rPh>
    <rPh sb="5" eb="6">
      <t>タイ</t>
    </rPh>
    <phoneticPr fontId="19"/>
  </si>
  <si>
    <t>各年4月1日現在（単位：人、件）　</t>
  </si>
  <si>
    <t>自然動態</t>
    <rPh sb="0" eb="2">
      <t>シゼン</t>
    </rPh>
    <rPh sb="2" eb="4">
      <t>ドウタイ</t>
    </rPh>
    <phoneticPr fontId="19"/>
  </si>
  <si>
    <t>社会動態</t>
    <rPh sb="0" eb="2">
      <t>シャカイ</t>
    </rPh>
    <rPh sb="2" eb="4">
      <t>ドウタイ</t>
    </rPh>
    <phoneticPr fontId="19"/>
  </si>
  <si>
    <t>死産</t>
    <rPh sb="0" eb="2">
      <t>シザン</t>
    </rPh>
    <phoneticPr fontId="19"/>
  </si>
  <si>
    <t>婚姻</t>
    <rPh sb="0" eb="2">
      <t>コンイン</t>
    </rPh>
    <phoneticPr fontId="19"/>
  </si>
  <si>
    <t>離婚</t>
    <rPh sb="0" eb="2">
      <t>リコン</t>
    </rPh>
    <phoneticPr fontId="19"/>
  </si>
  <si>
    <t>出生</t>
    <rPh sb="0" eb="2">
      <t>シュッセイ</t>
    </rPh>
    <phoneticPr fontId="19"/>
  </si>
  <si>
    <t>死亡</t>
    <rPh sb="0" eb="2">
      <t>シボウ</t>
    </rPh>
    <phoneticPr fontId="19"/>
  </si>
  <si>
    <t>転入</t>
    <rPh sb="0" eb="2">
      <t>テンニュウ</t>
    </rPh>
    <phoneticPr fontId="19"/>
  </si>
  <si>
    <t>転出</t>
    <rPh sb="0" eb="2">
      <t>テンシュツ</t>
    </rPh>
    <phoneticPr fontId="19"/>
  </si>
  <si>
    <t>※死産、婚姻、離婚は年末データ</t>
    <rPh sb="1" eb="3">
      <t>シザン</t>
    </rPh>
    <rPh sb="4" eb="6">
      <t>コンイン</t>
    </rPh>
    <rPh sb="7" eb="9">
      <t>リコン</t>
    </rPh>
    <rPh sb="10" eb="12">
      <t>ネンマツ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</si>
  <si>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19"/>
  </si>
  <si>
    <t>◆ 外国人登録人口</t>
    <rPh sb="2" eb="4">
      <t>ガイコク</t>
    </rPh>
    <rPh sb="4" eb="5">
      <t>ジン</t>
    </rPh>
    <rPh sb="5" eb="7">
      <t>トウロク</t>
    </rPh>
    <rPh sb="7" eb="9">
      <t>ジンコウ</t>
    </rPh>
    <phoneticPr fontId="19"/>
  </si>
  <si>
    <t>各年4月1日現在（単位：人）　</t>
  </si>
  <si>
    <t>総　　　数</t>
    <rPh sb="0" eb="1">
      <t>フサ</t>
    </rPh>
    <rPh sb="4" eb="5">
      <t>カズ</t>
    </rPh>
    <phoneticPr fontId="19"/>
  </si>
  <si>
    <t>韓国・朝鮮</t>
    <rPh sb="0" eb="2">
      <t>カンコク</t>
    </rPh>
    <rPh sb="3" eb="5">
      <t>チョウセン</t>
    </rPh>
    <phoneticPr fontId="19"/>
  </si>
  <si>
    <t>フィリピン</t>
  </si>
  <si>
    <t>そ　の　他</t>
    <rPh sb="4" eb="5">
      <t>タ</t>
    </rPh>
    <phoneticPr fontId="19"/>
  </si>
  <si>
    <t>H21以降自然動態及び社会動態は年度。</t>
    <rPh sb="3" eb="5">
      <t>イコウ</t>
    </rPh>
    <rPh sb="5" eb="7">
      <t>シゼン</t>
    </rPh>
    <rPh sb="7" eb="9">
      <t>ドウタイ</t>
    </rPh>
    <rPh sb="9" eb="10">
      <t>オヨ</t>
    </rPh>
    <rPh sb="11" eb="13">
      <t>シャカイ</t>
    </rPh>
    <rPh sb="13" eb="15">
      <t>ドウタイ</t>
    </rPh>
    <rPh sb="16" eb="18">
      <t>ネンド</t>
    </rPh>
    <phoneticPr fontId="19"/>
  </si>
  <si>
    <t>1 区</t>
  </si>
  <si>
    <t>3 乙</t>
  </si>
  <si>
    <t>3 甲</t>
  </si>
  <si>
    <t>前年10月1日～該当年9月30日異動分（単位：人）　</t>
    <rPh sb="0" eb="2">
      <t>ゼンネン</t>
    </rPh>
    <rPh sb="4" eb="5">
      <t>ガツ</t>
    </rPh>
    <rPh sb="6" eb="7">
      <t>ニチ</t>
    </rPh>
    <rPh sb="8" eb="10">
      <t>ガイトウ</t>
    </rPh>
    <rPh sb="10" eb="11">
      <t>ネン</t>
    </rPh>
    <rPh sb="12" eb="13">
      <t>ガツ</t>
    </rPh>
    <rPh sb="15" eb="16">
      <t>ニチ</t>
    </rPh>
    <rPh sb="16" eb="18">
      <t>イドウ</t>
    </rPh>
    <rPh sb="18" eb="19">
      <t>ブン</t>
    </rPh>
    <phoneticPr fontId="19"/>
  </si>
  <si>
    <t>（注）平成24年度までは外国人登録人口</t>
    <rPh sb="3" eb="5">
      <t>ヘイセイ</t>
    </rPh>
    <rPh sb="7" eb="8">
      <t>ネン</t>
    </rPh>
    <rPh sb="8" eb="9">
      <t>ド</t>
    </rPh>
    <rPh sb="12" eb="14">
      <t>ガイコク</t>
    </rPh>
    <rPh sb="14" eb="15">
      <t>ジン</t>
    </rPh>
    <rPh sb="15" eb="17">
      <t>トウロク</t>
    </rPh>
    <rPh sb="17" eb="19">
      <t>ジンコウ</t>
    </rPh>
    <phoneticPr fontId="19"/>
  </si>
  <si>
    <t>令　元</t>
    <rPh sb="0" eb="1">
      <t>レイ</t>
    </rPh>
    <rPh sb="2" eb="3">
      <t>ガン</t>
    </rPh>
    <phoneticPr fontId="19"/>
  </si>
  <si>
    <t>令  2</t>
    <rPh sb="0" eb="1">
      <t>レイ</t>
    </rPh>
    <phoneticPr fontId="19"/>
  </si>
  <si>
    <t>9 乙</t>
  </si>
  <si>
    <t>総　     数</t>
  </si>
  <si>
    <t>矢 作 町</t>
  </si>
  <si>
    <t>2 甲</t>
  </si>
  <si>
    <t>2 乙</t>
  </si>
  <si>
    <t>2 乙</t>
    <rPh sb="2" eb="3">
      <t>オツ</t>
    </rPh>
    <phoneticPr fontId="19"/>
  </si>
  <si>
    <t>▲ 1,952</t>
  </si>
  <si>
    <t>▲ 1,349</t>
  </si>
  <si>
    <t xml:space="preserve">1 区 </t>
  </si>
  <si>
    <t>←11区に高寿園含めた</t>
    <rPh sb="3" eb="4">
      <t>ク</t>
    </rPh>
    <rPh sb="5" eb="6">
      <t>ジュ</t>
    </rPh>
    <rPh sb="6" eb="7">
      <t>エン</t>
    </rPh>
    <rPh sb="7" eb="8">
      <t>フク</t>
    </rPh>
    <phoneticPr fontId="19"/>
  </si>
  <si>
    <t>←12区にひかみの園含めた</t>
    <rPh sb="3" eb="4">
      <t>ク</t>
    </rPh>
    <rPh sb="9" eb="10">
      <t>ソノ</t>
    </rPh>
    <rPh sb="10" eb="11">
      <t>フク</t>
    </rPh>
    <phoneticPr fontId="19"/>
  </si>
  <si>
    <t>令和6年10月1日現在（単位：世帯・人）　</t>
    <rPh sb="0" eb="2">
      <t>レイワ</t>
    </rPh>
    <phoneticPr fontId="19"/>
  </si>
  <si>
    <t>年　度</t>
    <rPh sb="0" eb="1">
      <t>ネン</t>
    </rPh>
    <rPh sb="2" eb="3">
      <t>ド</t>
    </rPh>
    <phoneticPr fontId="19"/>
  </si>
  <si>
    <t>平　24</t>
    <rPh sb="0" eb="1">
      <t>ヘイ</t>
    </rPh>
    <phoneticPr fontId="19"/>
  </si>
  <si>
    <t>平 19</t>
    <phoneticPr fontId="19"/>
  </si>
  <si>
    <t>横 田 町</t>
  </si>
  <si>
    <t>竹 駒 町</t>
  </si>
  <si>
    <t>気 仙 町</t>
  </si>
  <si>
    <t>高 田 町</t>
  </si>
  <si>
    <t>米 崎 町</t>
  </si>
  <si>
    <t>小 友 町</t>
  </si>
  <si>
    <t>広 田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</si>
</sst>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;&quot;▲ &quot;0"/>
    <numFmt numFmtId="178" formatCode="#,##0;&quot;▲ &quot;#,##0"/>
  </numFmts>
  <fonts count="3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b/>
      <sz val="14"/>
      <name val="ＭＳ Ｐゴシック"/>
      <family val="3"/>
    </font>
    <font>
      <b/>
      <sz val="12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14"/>
      <name val="ＭＳ 明朝"/>
      <family val="1"/>
    </font>
    <font>
      <sz val="10"/>
      <name val="ＭＳ Ｐゴシック"/>
      <family val="3"/>
    </font>
    <font>
      <sz val="8"/>
      <name val="ＭＳ 明朝"/>
      <family val="1"/>
    </font>
    <font>
      <sz val="12"/>
      <name val="ＭＳ 明朝"/>
      <family val="1"/>
    </font>
    <font>
      <sz val="11"/>
      <color theme="1"/>
      <name val="ＭＳ 明朝"/>
      <family val="1"/>
    </font>
    <font>
      <b/>
      <sz val="12"/>
      <color theme="1"/>
      <name val="ＭＳ Ｐゴシック"/>
      <family val="3"/>
      <scheme val="minor"/>
    </font>
    <font>
      <b/>
      <sz val="11"/>
      <color theme="1"/>
      <name val="ＭＳ 明朝"/>
      <family val="1"/>
    </font>
    <font>
      <sz val="12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b/>
      <sz val="9"/>
      <color indexed="8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5">
    <xf numFmtId="0" fontId="0" fillId="0" borderId="0" xfId="0"/>
    <xf numFmtId="0" fontId="10" fillId="0" borderId="0" xfId="33">
      <alignment vertical="center"/>
    </xf>
    <xf numFmtId="0" fontId="21" fillId="0" borderId="0" xfId="33" applyFont="1">
      <alignment vertical="center"/>
    </xf>
    <xf numFmtId="0" fontId="10" fillId="0" borderId="0" xfId="33" applyBorder="1">
      <alignment vertical="center"/>
    </xf>
    <xf numFmtId="0" fontId="22" fillId="0" borderId="0" xfId="33" applyFont="1" applyBorder="1" applyAlignment="1">
      <alignment horizontal="center" vertical="center"/>
    </xf>
    <xf numFmtId="0" fontId="23" fillId="0" borderId="0" xfId="33" applyFont="1">
      <alignment vertical="center"/>
    </xf>
    <xf numFmtId="176" fontId="22" fillId="0" borderId="17" xfId="33" applyNumberFormat="1" applyFont="1" applyBorder="1" applyAlignment="1">
      <alignment horizontal="right" vertical="center"/>
    </xf>
    <xf numFmtId="176" fontId="22" fillId="0" borderId="12" xfId="33" applyNumberFormat="1" applyFont="1" applyBorder="1">
      <alignment vertical="center"/>
    </xf>
    <xf numFmtId="176" fontId="22" fillId="0" borderId="22" xfId="33" applyNumberFormat="1" applyFont="1" applyBorder="1">
      <alignment vertical="center"/>
    </xf>
    <xf numFmtId="0" fontId="23" fillId="0" borderId="0" xfId="33" applyFont="1" applyBorder="1" applyAlignment="1">
      <alignment horizontal="right" vertical="center"/>
    </xf>
    <xf numFmtId="176" fontId="22" fillId="0" borderId="22" xfId="33" applyNumberFormat="1" applyFont="1" applyBorder="1" applyAlignment="1">
      <alignment horizontal="right" vertical="center"/>
    </xf>
    <xf numFmtId="176" fontId="22" fillId="0" borderId="0" xfId="33" applyNumberFormat="1" applyFont="1" applyBorder="1">
      <alignment vertical="center"/>
    </xf>
    <xf numFmtId="0" fontId="25" fillId="0" borderId="0" xfId="33" applyFont="1" applyFill="1">
      <alignment vertical="center"/>
    </xf>
    <xf numFmtId="0" fontId="25" fillId="0" borderId="0" xfId="33" applyFont="1" applyFill="1" applyAlignment="1">
      <alignment horizontal="center" vertical="center"/>
    </xf>
    <xf numFmtId="0" fontId="25" fillId="0" borderId="0" xfId="33" applyFont="1" applyFill="1" applyAlignment="1">
      <alignment horizontal="right" vertical="center"/>
    </xf>
    <xf numFmtId="0" fontId="24" fillId="0" borderId="0" xfId="33" applyFont="1" applyFill="1">
      <alignment vertical="center"/>
    </xf>
    <xf numFmtId="0" fontId="22" fillId="0" borderId="25" xfId="33" applyFont="1" applyFill="1" applyBorder="1" applyAlignment="1">
      <alignment horizontal="center" vertical="center"/>
    </xf>
    <xf numFmtId="0" fontId="22" fillId="0" borderId="12" xfId="33" applyFont="1" applyFill="1" applyBorder="1" applyAlignment="1">
      <alignment horizontal="right" vertical="center"/>
    </xf>
    <xf numFmtId="0" fontId="22" fillId="0" borderId="13" xfId="33" applyFont="1" applyFill="1" applyBorder="1" applyAlignment="1">
      <alignment horizontal="right" vertical="center"/>
    </xf>
    <xf numFmtId="0" fontId="22" fillId="0" borderId="0" xfId="33" applyFont="1" applyFill="1">
      <alignment vertical="center"/>
    </xf>
    <xf numFmtId="0" fontId="22" fillId="0" borderId="0" xfId="33" applyFont="1" applyFill="1" applyBorder="1">
      <alignment vertical="center"/>
    </xf>
    <xf numFmtId="0" fontId="22" fillId="0" borderId="27" xfId="33" applyFont="1" applyFill="1" applyBorder="1" applyAlignment="1">
      <alignment horizontal="center" vertical="center"/>
    </xf>
    <xf numFmtId="0" fontId="22" fillId="0" borderId="0" xfId="33" applyFont="1" applyFill="1" applyBorder="1" applyAlignment="1">
      <alignment horizontal="right" vertical="center"/>
    </xf>
    <xf numFmtId="0" fontId="22" fillId="0" borderId="20" xfId="33" applyFont="1" applyFill="1" applyBorder="1" applyAlignment="1">
      <alignment horizontal="right" vertical="center"/>
    </xf>
    <xf numFmtId="0" fontId="22" fillId="0" borderId="29" xfId="33" applyFont="1" applyFill="1" applyBorder="1" applyAlignment="1">
      <alignment horizontal="center" vertical="center"/>
    </xf>
    <xf numFmtId="0" fontId="26" fillId="0" borderId="29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center" vertical="center"/>
    </xf>
    <xf numFmtId="0" fontId="22" fillId="0" borderId="30" xfId="33" applyFont="1" applyFill="1" applyBorder="1" applyAlignment="1">
      <alignment horizontal="center" vertical="center"/>
    </xf>
    <xf numFmtId="0" fontId="25" fillId="0" borderId="0" xfId="33" applyFont="1" applyFill="1" applyBorder="1">
      <alignment vertical="center"/>
    </xf>
    <xf numFmtId="0" fontId="26" fillId="0" borderId="25" xfId="33" applyFont="1" applyFill="1" applyBorder="1" applyAlignment="1">
      <alignment horizontal="center" vertical="center"/>
    </xf>
    <xf numFmtId="0" fontId="23" fillId="0" borderId="0" xfId="33" applyFont="1" applyFill="1" applyAlignment="1">
      <alignment vertical="center"/>
    </xf>
    <xf numFmtId="0" fontId="23" fillId="0" borderId="0" xfId="33" applyFont="1" applyFill="1" applyAlignment="1">
      <alignment horizontal="right" vertical="center"/>
    </xf>
    <xf numFmtId="0" fontId="26" fillId="0" borderId="30" xfId="33" applyFont="1" applyFill="1" applyBorder="1" applyAlignment="1">
      <alignment horizontal="center" vertical="center" wrapText="1"/>
    </xf>
    <xf numFmtId="0" fontId="26" fillId="0" borderId="0" xfId="33" applyFont="1" applyFill="1" applyBorder="1" applyAlignment="1">
      <alignment horizontal="center" vertical="center" wrapText="1"/>
    </xf>
    <xf numFmtId="0" fontId="22" fillId="0" borderId="0" xfId="33" applyFont="1" applyFill="1" applyBorder="1" applyAlignment="1">
      <alignment vertical="center"/>
    </xf>
    <xf numFmtId="0" fontId="25" fillId="0" borderId="0" xfId="33" applyFont="1" applyFill="1" applyBorder="1" applyAlignment="1">
      <alignment horizontal="right" vertical="center"/>
    </xf>
    <xf numFmtId="0" fontId="25" fillId="0" borderId="0" xfId="33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Fill="1" applyAlignment="1">
      <alignment vertical="center"/>
    </xf>
    <xf numFmtId="0" fontId="27" fillId="0" borderId="0" xfId="33" applyFont="1" applyFill="1" applyAlignment="1">
      <alignment vertical="center"/>
    </xf>
    <xf numFmtId="0" fontId="21" fillId="0" borderId="0" xfId="33" applyFont="1" applyFill="1" applyBorder="1" applyAlignment="1">
      <alignment vertical="center"/>
    </xf>
    <xf numFmtId="0" fontId="22" fillId="0" borderId="12" xfId="33" applyFont="1" applyFill="1" applyBorder="1" applyAlignment="1">
      <alignment horizontal="center" vertical="center"/>
    </xf>
    <xf numFmtId="0" fontId="23" fillId="0" borderId="12" xfId="33" applyFont="1" applyFill="1" applyBorder="1" applyAlignment="1">
      <alignment horizontal="right" vertical="center"/>
    </xf>
    <xf numFmtId="0" fontId="23" fillId="0" borderId="12" xfId="33" applyFont="1" applyFill="1" applyBorder="1">
      <alignment vertical="center"/>
    </xf>
    <xf numFmtId="0" fontId="22" fillId="0" borderId="11" xfId="33" applyFont="1" applyFill="1" applyBorder="1">
      <alignment vertical="center"/>
    </xf>
    <xf numFmtId="0" fontId="21" fillId="0" borderId="0" xfId="33" applyFont="1" applyFill="1" applyBorder="1">
      <alignment vertical="center"/>
    </xf>
    <xf numFmtId="0" fontId="23" fillId="0" borderId="0" xfId="33" applyFont="1" applyFill="1" applyBorder="1" applyAlignment="1">
      <alignment horizontal="center" vertical="center"/>
    </xf>
    <xf numFmtId="0" fontId="23" fillId="0" borderId="29" xfId="33" applyFont="1" applyFill="1" applyBorder="1" applyAlignment="1">
      <alignment horizontal="center" vertical="center"/>
    </xf>
    <xf numFmtId="0" fontId="23" fillId="0" borderId="27" xfId="33" applyFont="1" applyFill="1" applyBorder="1" applyAlignment="1">
      <alignment horizontal="center" vertical="center"/>
    </xf>
    <xf numFmtId="0" fontId="22" fillId="0" borderId="13" xfId="33" applyFont="1" applyFill="1" applyBorder="1">
      <alignment vertical="center"/>
    </xf>
    <xf numFmtId="0" fontId="23" fillId="0" borderId="0" xfId="33" applyFont="1" applyFill="1" applyBorder="1" applyAlignment="1">
      <alignment vertical="center"/>
    </xf>
    <xf numFmtId="0" fontId="23" fillId="0" borderId="30" xfId="33" applyFont="1" applyFill="1" applyBorder="1" applyAlignment="1">
      <alignment horizontal="center" vertical="center"/>
    </xf>
    <xf numFmtId="0" fontId="29" fillId="0" borderId="0" xfId="0" applyFont="1"/>
    <xf numFmtId="0" fontId="28" fillId="0" borderId="0" xfId="0" applyFont="1" applyBorder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distributed"/>
    </xf>
    <xf numFmtId="0" fontId="28" fillId="0" borderId="0" xfId="0" applyFont="1" applyAlignment="1">
      <alignment horizontal="distributed"/>
    </xf>
    <xf numFmtId="0" fontId="28" fillId="0" borderId="13" xfId="0" applyFont="1" applyBorder="1"/>
    <xf numFmtId="0" fontId="30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0" fontId="31" fillId="0" borderId="0" xfId="0" applyFont="1"/>
    <xf numFmtId="0" fontId="28" fillId="0" borderId="22" xfId="0" applyFont="1" applyBorder="1" applyAlignment="1">
      <alignment horizontal="center" vertical="center"/>
    </xf>
    <xf numFmtId="38" fontId="32" fillId="34" borderId="22" xfId="45" applyFont="1" applyFill="1" applyBorder="1" applyAlignment="1"/>
    <xf numFmtId="38" fontId="32" fillId="0" borderId="22" xfId="45" applyFont="1" applyBorder="1" applyAlignment="1"/>
    <xf numFmtId="38" fontId="32" fillId="0" borderId="22" xfId="45" applyFont="1" applyBorder="1" applyAlignment="1">
      <alignment horizontal="right"/>
    </xf>
    <xf numFmtId="38" fontId="28" fillId="0" borderId="22" xfId="45" applyFont="1" applyBorder="1" applyAlignment="1"/>
    <xf numFmtId="0" fontId="28" fillId="0" borderId="20" xfId="0" applyFont="1" applyBorder="1"/>
    <xf numFmtId="0" fontId="28" fillId="0" borderId="22" xfId="0" applyFont="1" applyBorder="1" applyAlignment="1">
      <alignment horizontal="center"/>
    </xf>
    <xf numFmtId="38" fontId="28" fillId="0" borderId="22" xfId="45" applyFont="1" applyBorder="1" applyAlignment="1">
      <alignment horizontal="right"/>
    </xf>
    <xf numFmtId="0" fontId="28" fillId="0" borderId="35" xfId="0" applyFont="1" applyBorder="1"/>
    <xf numFmtId="0" fontId="28" fillId="0" borderId="30" xfId="0" applyFont="1" applyBorder="1"/>
    <xf numFmtId="38" fontId="32" fillId="34" borderId="0" xfId="45" applyFont="1" applyFill="1" applyBorder="1" applyAlignment="1"/>
    <xf numFmtId="38" fontId="32" fillId="0" borderId="0" xfId="45" applyFont="1" applyAlignment="1"/>
    <xf numFmtId="38" fontId="32" fillId="0" borderId="0" xfId="45" applyFont="1" applyBorder="1" applyAlignment="1">
      <alignment horizontal="right"/>
    </xf>
    <xf numFmtId="38" fontId="32" fillId="35" borderId="0" xfId="45" applyFont="1" applyFill="1" applyAlignment="1"/>
    <xf numFmtId="38" fontId="28" fillId="0" borderId="0" xfId="45" applyFont="1" applyBorder="1" applyAlignment="1"/>
    <xf numFmtId="0" fontId="28" fillId="0" borderId="0" xfId="0" applyFont="1" applyBorder="1" applyAlignment="1">
      <alignment horizontal="center"/>
    </xf>
    <xf numFmtId="38" fontId="28" fillId="0" borderId="0" xfId="45" applyFont="1" applyBorder="1" applyAlignment="1">
      <alignment horizontal="right"/>
    </xf>
    <xf numFmtId="38" fontId="28" fillId="0" borderId="0" xfId="45" applyFont="1" applyAlignment="1">
      <alignment horizontal="right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/>
    </xf>
    <xf numFmtId="38" fontId="32" fillId="34" borderId="0" xfId="45" applyFont="1" applyFill="1" applyAlignment="1"/>
    <xf numFmtId="0" fontId="28" fillId="0" borderId="0" xfId="0" applyFont="1" applyBorder="1" applyAlignment="1">
      <alignment horizontal="left"/>
    </xf>
    <xf numFmtId="0" fontId="28" fillId="0" borderId="36" xfId="0" applyFont="1" applyBorder="1" applyAlignment="1">
      <alignment horizontal="distributed" vertical="center" wrapText="1" justifyLastLine="1"/>
    </xf>
    <xf numFmtId="0" fontId="28" fillId="0" borderId="26" xfId="0" applyFont="1" applyBorder="1" applyAlignment="1">
      <alignment horizontal="distributed" vertical="center" wrapText="1" justifyLastLine="1"/>
    </xf>
    <xf numFmtId="0" fontId="28" fillId="0" borderId="36" xfId="0" applyFont="1" applyBorder="1" applyAlignment="1">
      <alignment horizontal="center" wrapText="1"/>
    </xf>
    <xf numFmtId="0" fontId="28" fillId="0" borderId="26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27" xfId="0" applyFont="1" applyBorder="1" applyAlignment="1">
      <alignment horizontal="center" wrapText="1"/>
    </xf>
    <xf numFmtId="0" fontId="28" fillId="0" borderId="33" xfId="0" applyFont="1" applyBorder="1" applyAlignment="1">
      <alignment horizontal="center" wrapText="1"/>
    </xf>
    <xf numFmtId="0" fontId="23" fillId="0" borderId="0" xfId="33" applyFont="1" applyFill="1" applyAlignment="1">
      <alignment horizontal="right" vertical="center"/>
    </xf>
    <xf numFmtId="0" fontId="24" fillId="0" borderId="0" xfId="33" applyFont="1" applyFill="1" applyAlignment="1">
      <alignment horizontal="right" vertical="center"/>
    </xf>
    <xf numFmtId="0" fontId="20" fillId="0" borderId="0" xfId="33" applyFont="1" applyFill="1">
      <alignment vertical="center"/>
    </xf>
    <xf numFmtId="0" fontId="10" fillId="0" borderId="0" xfId="33" applyFont="1" applyFill="1">
      <alignment vertical="center"/>
    </xf>
    <xf numFmtId="0" fontId="23" fillId="0" borderId="0" xfId="33" applyFont="1" applyFill="1">
      <alignment vertical="center"/>
    </xf>
    <xf numFmtId="0" fontId="22" fillId="0" borderId="0" xfId="33" applyFont="1" applyFill="1" applyBorder="1" applyAlignment="1">
      <alignment horizontal="center" vertical="center"/>
    </xf>
    <xf numFmtId="0" fontId="23" fillId="0" borderId="0" xfId="33" applyFont="1" applyFill="1" applyBorder="1" applyAlignment="1">
      <alignment horizontal="right" vertical="center"/>
    </xf>
    <xf numFmtId="0" fontId="21" fillId="0" borderId="0" xfId="33" applyFont="1" applyFill="1">
      <alignment vertical="center"/>
    </xf>
    <xf numFmtId="0" fontId="20" fillId="0" borderId="0" xfId="33" applyFont="1" applyFill="1" applyBorder="1">
      <alignment vertical="center"/>
    </xf>
    <xf numFmtId="0" fontId="10" fillId="0" borderId="0" xfId="33" applyFont="1" applyFill="1" applyBorder="1">
      <alignment vertical="center"/>
    </xf>
    <xf numFmtId="0" fontId="10" fillId="0" borderId="0" xfId="33" applyFont="1" applyFill="1" applyBorder="1" applyAlignment="1">
      <alignment horizontal="right" vertical="center"/>
    </xf>
    <xf numFmtId="0" fontId="22" fillId="0" borderId="13" xfId="33" applyFont="1" applyFill="1" applyBorder="1" applyAlignment="1">
      <alignment horizontal="distributed" vertical="center" justifyLastLine="1"/>
    </xf>
    <xf numFmtId="0" fontId="22" fillId="0" borderId="20" xfId="33" applyFont="1" applyFill="1" applyBorder="1" applyAlignment="1">
      <alignment horizontal="distributed" vertical="center" justifyLastLine="1"/>
    </xf>
    <xf numFmtId="0" fontId="22" fillId="0" borderId="21" xfId="33" applyFont="1" applyFill="1" applyBorder="1" applyAlignment="1">
      <alignment horizontal="distributed" vertical="center" justifyLastLine="1"/>
    </xf>
    <xf numFmtId="0" fontId="22" fillId="0" borderId="23" xfId="33" applyFont="1" applyFill="1" applyBorder="1" applyAlignment="1">
      <alignment horizontal="distributed" vertical="center" justifyLastLine="1"/>
    </xf>
    <xf numFmtId="0" fontId="22" fillId="0" borderId="16" xfId="33" applyFont="1" applyFill="1" applyBorder="1" applyAlignment="1">
      <alignment horizontal="center" vertical="center"/>
    </xf>
    <xf numFmtId="176" fontId="22" fillId="0" borderId="12" xfId="33" applyNumberFormat="1" applyFont="1" applyFill="1" applyBorder="1" applyAlignment="1">
      <alignment horizontal="center" vertical="center"/>
    </xf>
    <xf numFmtId="176" fontId="22" fillId="0" borderId="17" xfId="33" applyNumberFormat="1" applyFont="1" applyFill="1" applyBorder="1">
      <alignment vertical="center"/>
    </xf>
    <xf numFmtId="176" fontId="22" fillId="0" borderId="17" xfId="33" applyNumberFormat="1" applyFont="1" applyFill="1" applyBorder="1" applyAlignment="1">
      <alignment horizontal="right" vertical="center" indent="1"/>
    </xf>
    <xf numFmtId="176" fontId="22" fillId="0" borderId="12" xfId="33" applyNumberFormat="1" applyFont="1" applyFill="1" applyBorder="1" applyAlignment="1">
      <alignment horizontal="right" vertical="center" indent="1"/>
    </xf>
    <xf numFmtId="176" fontId="22" fillId="0" borderId="17" xfId="33" applyNumberFormat="1" applyFont="1" applyFill="1" applyBorder="1" applyAlignment="1">
      <alignment horizontal="left" vertical="center" indent="2"/>
    </xf>
    <xf numFmtId="176" fontId="22" fillId="0" borderId="12" xfId="33" applyNumberFormat="1" applyFont="1" applyFill="1" applyBorder="1" applyAlignment="1">
      <alignment horizontal="left" vertical="center" indent="2"/>
    </xf>
    <xf numFmtId="176" fontId="22" fillId="0" borderId="22" xfId="33" applyNumberFormat="1" applyFont="1" applyFill="1" applyBorder="1">
      <alignment vertical="center"/>
    </xf>
    <xf numFmtId="176" fontId="22" fillId="0" borderId="0" xfId="33" applyNumberFormat="1" applyFont="1" applyFill="1">
      <alignment vertical="center"/>
    </xf>
    <xf numFmtId="176" fontId="22" fillId="0" borderId="0" xfId="33" applyNumberFormat="1" applyFont="1" applyFill="1" applyAlignment="1">
      <alignment horizontal="left" vertical="center" indent="2"/>
    </xf>
    <xf numFmtId="176" fontId="22" fillId="0" borderId="13" xfId="33" applyNumberFormat="1" applyFont="1" applyFill="1" applyBorder="1" applyAlignment="1">
      <alignment horizontal="left" vertical="center" indent="2"/>
    </xf>
    <xf numFmtId="176" fontId="22" fillId="0" borderId="13" xfId="33" applyNumberFormat="1" applyFont="1" applyFill="1" applyBorder="1">
      <alignment vertical="center"/>
    </xf>
    <xf numFmtId="0" fontId="22" fillId="0" borderId="18" xfId="33" applyFont="1" applyFill="1" applyBorder="1" applyAlignment="1">
      <alignment horizontal="distributed" vertical="center" justifyLastLine="1"/>
    </xf>
    <xf numFmtId="0" fontId="22" fillId="0" borderId="19" xfId="33" applyFont="1" applyFill="1" applyBorder="1" applyAlignment="1">
      <alignment horizontal="distributed" vertical="center" justifyLastLine="1"/>
    </xf>
    <xf numFmtId="0" fontId="22" fillId="0" borderId="24" xfId="33" applyFont="1" applyFill="1" applyBorder="1" applyAlignment="1">
      <alignment horizontal="distributed" vertical="center" justifyLastLine="1"/>
    </xf>
    <xf numFmtId="0" fontId="22" fillId="0" borderId="10" xfId="33" applyFont="1" applyFill="1" applyBorder="1" applyAlignment="1">
      <alignment horizontal="distributed" vertical="center" justifyLastLine="1"/>
    </xf>
    <xf numFmtId="0" fontId="22" fillId="0" borderId="11" xfId="33" applyFont="1" applyFill="1" applyBorder="1" applyAlignment="1">
      <alignment horizontal="distributed" vertical="center" justifyLastLine="1"/>
    </xf>
    <xf numFmtId="0" fontId="22" fillId="0" borderId="14" xfId="33" applyFont="1" applyFill="1" applyBorder="1" applyAlignment="1">
      <alignment horizontal="distributed" vertical="center" justifyLastLine="1"/>
    </xf>
    <xf numFmtId="0" fontId="22" fillId="0" borderId="15" xfId="33" applyFont="1" applyFill="1" applyBorder="1" applyAlignment="1">
      <alignment horizontal="distributed" vertical="center" justifyLastLine="1"/>
    </xf>
    <xf numFmtId="0" fontId="22" fillId="0" borderId="26" xfId="33" applyFont="1" applyFill="1" applyBorder="1" applyAlignment="1">
      <alignment horizontal="distributed" vertical="center" justifyLastLine="1"/>
    </xf>
    <xf numFmtId="0" fontId="22" fillId="0" borderId="28" xfId="33" applyFont="1" applyFill="1" applyBorder="1" applyAlignment="1">
      <alignment horizontal="center" vertical="center"/>
    </xf>
    <xf numFmtId="0" fontId="22" fillId="0" borderId="18" xfId="33" applyFont="1" applyFill="1" applyBorder="1" applyAlignment="1">
      <alignment horizontal="center" vertical="center"/>
    </xf>
    <xf numFmtId="0" fontId="22" fillId="0" borderId="31" xfId="33" applyFont="1" applyFill="1" applyBorder="1" applyAlignment="1">
      <alignment horizontal="center" vertical="center"/>
    </xf>
    <xf numFmtId="0" fontId="22" fillId="0" borderId="19" xfId="33" applyFont="1" applyFill="1" applyBorder="1" applyAlignment="1">
      <alignment horizontal="center" vertical="center"/>
    </xf>
    <xf numFmtId="0" fontId="22" fillId="0" borderId="24" xfId="33" applyFont="1" applyFill="1" applyBorder="1" applyAlignment="1">
      <alignment horizontal="center" vertical="center"/>
    </xf>
    <xf numFmtId="0" fontId="22" fillId="0" borderId="25" xfId="33" applyFont="1" applyFill="1" applyBorder="1" applyAlignment="1">
      <alignment horizontal="center" vertical="center"/>
    </xf>
    <xf numFmtId="38" fontId="23" fillId="0" borderId="22" xfId="45" applyFont="1" applyFill="1" applyBorder="1" applyAlignment="1">
      <alignment horizontal="right" vertical="center"/>
    </xf>
    <xf numFmtId="38" fontId="23" fillId="0" borderId="0" xfId="45" applyFont="1" applyFill="1" applyBorder="1" applyAlignment="1">
      <alignment horizontal="right" vertical="center"/>
    </xf>
    <xf numFmtId="178" fontId="23" fillId="0" borderId="0" xfId="33" applyNumberFormat="1" applyFont="1" applyFill="1" applyBorder="1" applyAlignment="1">
      <alignment horizontal="right" vertical="center"/>
    </xf>
    <xf numFmtId="0" fontId="23" fillId="0" borderId="18" xfId="33" applyFont="1" applyFill="1" applyBorder="1" applyAlignment="1">
      <alignment horizontal="distributed" vertical="center" justifyLastLine="1"/>
    </xf>
    <xf numFmtId="0" fontId="23" fillId="0" borderId="19" xfId="33" applyFont="1" applyFill="1" applyBorder="1" applyAlignment="1">
      <alignment horizontal="distributed" vertical="center" justifyLastLine="1"/>
    </xf>
    <xf numFmtId="0" fontId="23" fillId="0" borderId="24" xfId="33" applyFont="1" applyFill="1" applyBorder="1" applyAlignment="1">
      <alignment horizontal="distributed" vertical="center" justifyLastLine="1"/>
    </xf>
    <xf numFmtId="0" fontId="23" fillId="0" borderId="10" xfId="33" applyFont="1" applyFill="1" applyBorder="1" applyAlignment="1">
      <alignment horizontal="distributed" vertical="center" justifyLastLine="1"/>
    </xf>
    <xf numFmtId="0" fontId="23" fillId="0" borderId="32" xfId="33" applyFont="1" applyFill="1" applyBorder="1" applyAlignment="1">
      <alignment horizontal="distributed" vertical="center" justifyLastLine="1"/>
    </xf>
    <xf numFmtId="0" fontId="23" fillId="0" borderId="16" xfId="33" applyFont="1" applyFill="1" applyBorder="1" applyAlignment="1">
      <alignment horizontal="distributed" vertical="center" justifyLastLine="1"/>
    </xf>
    <xf numFmtId="0" fontId="23" fillId="0" borderId="33" xfId="33" applyFont="1" applyFill="1" applyBorder="1" applyAlignment="1">
      <alignment horizontal="distributed" vertical="center" justifyLastLine="1"/>
    </xf>
    <xf numFmtId="0" fontId="23" fillId="0" borderId="31" xfId="33" applyFont="1" applyFill="1" applyBorder="1" applyAlignment="1">
      <alignment horizontal="distributed" vertical="center" justifyLastLine="1"/>
    </xf>
    <xf numFmtId="0" fontId="23" fillId="0" borderId="34" xfId="33" applyFont="1" applyFill="1" applyBorder="1" applyAlignment="1">
      <alignment horizontal="distributed" vertical="center" justifyLastLine="1"/>
    </xf>
    <xf numFmtId="0" fontId="22" fillId="0" borderId="20" xfId="33" applyFont="1" applyFill="1" applyBorder="1" applyAlignment="1">
      <alignment horizontal="center" vertical="center"/>
    </xf>
    <xf numFmtId="0" fontId="22" fillId="0" borderId="13" xfId="33" applyFont="1" applyFill="1" applyBorder="1" applyAlignment="1">
      <alignment horizontal="center" vertical="center"/>
    </xf>
    <xf numFmtId="177" fontId="22" fillId="0" borderId="13" xfId="33" applyNumberFormat="1" applyFont="1" applyFill="1" applyBorder="1" applyAlignment="1">
      <alignment horizontal="center" vertical="center"/>
    </xf>
    <xf numFmtId="0" fontId="23" fillId="0" borderId="0" xfId="33" applyFont="1" applyBorder="1" applyAlignment="1">
      <alignment horizontal="right" vertical="center"/>
    </xf>
    <xf numFmtId="0" fontId="23" fillId="0" borderId="22" xfId="33" applyFont="1" applyFill="1" applyBorder="1" applyAlignment="1">
      <alignment horizontal="right" vertical="center"/>
    </xf>
    <xf numFmtId="0" fontId="23" fillId="0" borderId="0" xfId="33" applyFont="1" applyFill="1" applyBorder="1" applyAlignment="1">
      <alignment horizontal="right" vertical="center"/>
    </xf>
    <xf numFmtId="3" fontId="23" fillId="0" borderId="0" xfId="33" applyNumberFormat="1" applyFont="1" applyFill="1" applyAlignment="1">
      <alignment horizontal="right" vertical="center"/>
    </xf>
    <xf numFmtId="177" fontId="23" fillId="0" borderId="0" xfId="33" applyNumberFormat="1" applyFont="1" applyFill="1" applyAlignment="1">
      <alignment horizontal="right" vertical="center"/>
    </xf>
    <xf numFmtId="0" fontId="23" fillId="0" borderId="0" xfId="33" applyFont="1" applyFill="1" applyAlignment="1">
      <alignment horizontal="right" vertical="center"/>
    </xf>
    <xf numFmtId="177" fontId="23" fillId="0" borderId="0" xfId="33" applyNumberFormat="1" applyFont="1" applyFill="1" applyBorder="1" applyAlignment="1">
      <alignment horizontal="right" vertical="center"/>
    </xf>
    <xf numFmtId="0" fontId="23" fillId="0" borderId="30" xfId="33" applyFont="1" applyFill="1" applyBorder="1" applyAlignment="1">
      <alignment horizontal="distributed" vertical="center" justifyLastLine="1"/>
    </xf>
    <xf numFmtId="0" fontId="23" fillId="0" borderId="25" xfId="33" applyFont="1" applyFill="1" applyBorder="1" applyAlignment="1">
      <alignment horizontal="distributed" vertical="center" justifyLastLine="1"/>
    </xf>
    <xf numFmtId="0" fontId="22" fillId="0" borderId="14" xfId="33" applyFont="1" applyBorder="1" applyAlignment="1">
      <alignment horizontal="distributed" vertical="center" justifyLastLine="1"/>
    </xf>
    <xf numFmtId="0" fontId="28" fillId="0" borderId="0" xfId="0" applyFont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31" xfId="0" applyFont="1" applyBorder="1" applyAlignment="1">
      <alignment horizontal="distributed" vertical="center" wrapText="1" justifyLastLine="1"/>
    </xf>
    <xf numFmtId="0" fontId="28" fillId="0" borderId="34" xfId="0" applyFont="1" applyBorder="1" applyAlignment="1">
      <alignment horizontal="distributed" vertical="center" wrapText="1" justifyLastLine="1"/>
    </xf>
    <xf numFmtId="0" fontId="28" fillId="0" borderId="16" xfId="0" applyFont="1" applyBorder="1" applyAlignment="1">
      <alignment horizontal="distributed" vertical="center" justifyLastLine="1"/>
    </xf>
    <xf numFmtId="0" fontId="28" fillId="0" borderId="31" xfId="0" applyFont="1" applyBorder="1" applyAlignment="1">
      <alignment horizontal="distributed" vertical="center" justifyLastLine="1"/>
    </xf>
    <xf numFmtId="0" fontId="28" fillId="0" borderId="33" xfId="0" applyFont="1" applyBorder="1" applyAlignment="1">
      <alignment horizontal="distributed" vertical="center" justifyLastLine="1"/>
    </xf>
    <xf numFmtId="0" fontId="28" fillId="0" borderId="34" xfId="0" applyFont="1" applyBorder="1" applyAlignment="1">
      <alignment horizontal="distributed" vertical="center" justifyLastLine="1"/>
    </xf>
    <xf numFmtId="0" fontId="28" fillId="0" borderId="10" xfId="0" applyFont="1" applyBorder="1" applyAlignment="1">
      <alignment horizontal="distributed" vertical="center" wrapText="1" justifyLastLine="1"/>
    </xf>
    <xf numFmtId="0" fontId="28" fillId="0" borderId="0" xfId="0" applyFont="1" applyBorder="1" applyAlignment="1">
      <alignment horizontal="distributed" vertical="center" wrapText="1" justifyLastLine="1"/>
    </xf>
    <xf numFmtId="0" fontId="28" fillId="0" borderId="12" xfId="0" applyFont="1" applyBorder="1" applyAlignment="1">
      <alignment horizontal="distributed" vertical="center" wrapText="1" justifyLastLine="1"/>
    </xf>
    <xf numFmtId="0" fontId="28" fillId="0" borderId="32" xfId="0" applyFont="1" applyBorder="1" applyAlignment="1">
      <alignment horizontal="distributed" vertical="center" wrapText="1" justifyLastLine="1"/>
    </xf>
    <xf numFmtId="0" fontId="28" fillId="0" borderId="27" xfId="0" applyFont="1" applyBorder="1" applyAlignment="1">
      <alignment horizontal="distributed" vertical="center" justifyLastLine="1"/>
    </xf>
    <xf numFmtId="0" fontId="28" fillId="0" borderId="27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8" xfId="0" applyFont="1" applyBorder="1" applyAlignment="1">
      <alignment horizontal="distributed" justifyLastLine="1"/>
    </xf>
    <xf numFmtId="0" fontId="28" fillId="0" borderId="19" xfId="0" applyFont="1" applyBorder="1" applyAlignment="1">
      <alignment horizontal="distributed" justifyLastLine="1"/>
    </xf>
    <xf numFmtId="0" fontId="28" fillId="0" borderId="24" xfId="0" applyFont="1" applyBorder="1" applyAlignment="1">
      <alignment horizontal="distributed" justifyLastLine="1"/>
    </xf>
    <xf numFmtId="0" fontId="28" fillId="0" borderId="0" xfId="0" applyFont="1" applyAlignment="1">
      <alignment horizontal="distributed"/>
    </xf>
    <xf numFmtId="0" fontId="28" fillId="0" borderId="12" xfId="0" applyFont="1" applyBorder="1" applyAlignment="1">
      <alignment horizontal="distributed"/>
    </xf>
    <xf numFmtId="38" fontId="28" fillId="34" borderId="22" xfId="45" applyFont="1" applyFill="1" applyBorder="1" applyAlignment="1">
      <alignment horizontal="right"/>
    </xf>
    <xf numFmtId="38" fontId="28" fillId="34" borderId="0" xfId="45" applyFont="1" applyFill="1" applyBorder="1" applyAlignment="1">
      <alignment horizontal="right"/>
    </xf>
    <xf numFmtId="38" fontId="28" fillId="35" borderId="0" xfId="45" applyFont="1" applyFill="1" applyAlignment="1">
      <alignment horizontal="right"/>
    </xf>
    <xf numFmtId="0" fontId="28" fillId="0" borderId="0" xfId="0" applyFont="1" applyBorder="1" applyAlignment="1">
      <alignment horizontal="distributed" justifyLastLine="1"/>
    </xf>
    <xf numFmtId="0" fontId="28" fillId="0" borderId="12" xfId="0" applyFont="1" applyBorder="1" applyAlignment="1">
      <alignment horizontal="distributed" justifyLastLine="1"/>
    </xf>
    <xf numFmtId="0" fontId="28" fillId="33" borderId="0" xfId="0" applyFont="1" applyFill="1" applyBorder="1" applyAlignment="1">
      <alignment horizontal="distributed"/>
    </xf>
    <xf numFmtId="0" fontId="28" fillId="33" borderId="12" xfId="0" applyFont="1" applyFill="1" applyBorder="1" applyAlignment="1">
      <alignment horizontal="distributed"/>
    </xf>
    <xf numFmtId="38" fontId="28" fillId="35" borderId="0" xfId="45" applyFont="1" applyFill="1" applyBorder="1" applyAlignment="1">
      <alignment horizontal="right"/>
    </xf>
    <xf numFmtId="0" fontId="28" fillId="0" borderId="0" xfId="0" applyFont="1" applyAlignment="1">
      <alignment horizontal="distributed" vertical="center"/>
    </xf>
    <xf numFmtId="0" fontId="28" fillId="0" borderId="12" xfId="0" applyFont="1" applyBorder="1" applyAlignment="1">
      <alignment horizontal="distributed" vertical="center"/>
    </xf>
    <xf numFmtId="38" fontId="28" fillId="34" borderId="0" xfId="45" applyFont="1" applyFill="1" applyAlignment="1">
      <alignment horizontal="right"/>
    </xf>
    <xf numFmtId="0" fontId="28" fillId="0" borderId="0" xfId="0" applyFont="1" applyAlignment="1">
      <alignment horizontal="left"/>
    </xf>
    <xf numFmtId="0" fontId="28" fillId="0" borderId="16" xfId="0" applyFont="1" applyBorder="1" applyAlignment="1">
      <alignment horizontal="distributed" justifyLastLine="1"/>
    </xf>
    <xf numFmtId="0" fontId="28" fillId="0" borderId="31" xfId="0" applyFont="1" applyBorder="1" applyAlignment="1">
      <alignment horizontal="distributed" justifyLastLine="1"/>
    </xf>
    <xf numFmtId="0" fontId="28" fillId="0" borderId="33" xfId="0" applyFont="1" applyBorder="1" applyAlignment="1">
      <alignment horizontal="distributed" justifyLastLine="1"/>
    </xf>
    <xf numFmtId="0" fontId="28" fillId="0" borderId="34" xfId="0" applyFont="1" applyBorder="1" applyAlignment="1">
      <alignment horizontal="distributed" justifyLastLine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 2" xfId="28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3"/>
    <cellStyle name="標準 3" xfId="34"/>
    <cellStyle name="標準 4" xfId="35"/>
    <cellStyle name="良い" xfId="3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view="pageBreakPreview" topLeftCell="A34" zoomScale="85" zoomScaleSheetLayoutView="85" workbookViewId="0">
      <selection activeCell="F56" sqref="F56"/>
    </sheetView>
  </sheetViews>
  <sheetFormatPr defaultRowHeight="13.5" x14ac:dyDescent="0.15"/>
  <cols>
    <col min="1" max="1" width="12.625" style="94" customWidth="1"/>
    <col min="2" max="5" width="9" style="94" customWidth="1"/>
    <col min="6" max="6" width="12.625" style="94" customWidth="1"/>
    <col min="7" max="256" width="9" style="94" customWidth="1"/>
    <col min="257" max="257" width="12.625" style="94" customWidth="1"/>
    <col min="258" max="261" width="9" style="94" customWidth="1"/>
    <col min="262" max="262" width="12.625" style="94" customWidth="1"/>
    <col min="263" max="512" width="9" style="94" customWidth="1"/>
    <col min="513" max="513" width="12.625" style="94" customWidth="1"/>
    <col min="514" max="517" width="9" style="94" customWidth="1"/>
    <col min="518" max="518" width="12.625" style="94" customWidth="1"/>
    <col min="519" max="768" width="9" style="94" customWidth="1"/>
    <col min="769" max="769" width="12.625" style="94" customWidth="1"/>
    <col min="770" max="773" width="9" style="94" customWidth="1"/>
    <col min="774" max="774" width="12.625" style="94" customWidth="1"/>
    <col min="775" max="1024" width="9" style="94" customWidth="1"/>
    <col min="1025" max="1025" width="12.625" style="94" customWidth="1"/>
    <col min="1026" max="1029" width="9" style="94" customWidth="1"/>
    <col min="1030" max="1030" width="12.625" style="94" customWidth="1"/>
    <col min="1031" max="1280" width="9" style="94" customWidth="1"/>
    <col min="1281" max="1281" width="12.625" style="94" customWidth="1"/>
    <col min="1282" max="1285" width="9" style="94" customWidth="1"/>
    <col min="1286" max="1286" width="12.625" style="94" customWidth="1"/>
    <col min="1287" max="1536" width="9" style="94" customWidth="1"/>
    <col min="1537" max="1537" width="12.625" style="94" customWidth="1"/>
    <col min="1538" max="1541" width="9" style="94" customWidth="1"/>
    <col min="1542" max="1542" width="12.625" style="94" customWidth="1"/>
    <col min="1543" max="1792" width="9" style="94" customWidth="1"/>
    <col min="1793" max="1793" width="12.625" style="94" customWidth="1"/>
    <col min="1794" max="1797" width="9" style="94" customWidth="1"/>
    <col min="1798" max="1798" width="12.625" style="94" customWidth="1"/>
    <col min="1799" max="2048" width="9" style="94" customWidth="1"/>
    <col min="2049" max="2049" width="12.625" style="94" customWidth="1"/>
    <col min="2050" max="2053" width="9" style="94" customWidth="1"/>
    <col min="2054" max="2054" width="12.625" style="94" customWidth="1"/>
    <col min="2055" max="2304" width="9" style="94" customWidth="1"/>
    <col min="2305" max="2305" width="12.625" style="94" customWidth="1"/>
    <col min="2306" max="2309" width="9" style="94" customWidth="1"/>
    <col min="2310" max="2310" width="12.625" style="94" customWidth="1"/>
    <col min="2311" max="2560" width="9" style="94" customWidth="1"/>
    <col min="2561" max="2561" width="12.625" style="94" customWidth="1"/>
    <col min="2562" max="2565" width="9" style="94" customWidth="1"/>
    <col min="2566" max="2566" width="12.625" style="94" customWidth="1"/>
    <col min="2567" max="2816" width="9" style="94" customWidth="1"/>
    <col min="2817" max="2817" width="12.625" style="94" customWidth="1"/>
    <col min="2818" max="2821" width="9" style="94" customWidth="1"/>
    <col min="2822" max="2822" width="12.625" style="94" customWidth="1"/>
    <col min="2823" max="3072" width="9" style="94" customWidth="1"/>
    <col min="3073" max="3073" width="12.625" style="94" customWidth="1"/>
    <col min="3074" max="3077" width="9" style="94" customWidth="1"/>
    <col min="3078" max="3078" width="12.625" style="94" customWidth="1"/>
    <col min="3079" max="3328" width="9" style="94" customWidth="1"/>
    <col min="3329" max="3329" width="12.625" style="94" customWidth="1"/>
    <col min="3330" max="3333" width="9" style="94" customWidth="1"/>
    <col min="3334" max="3334" width="12.625" style="94" customWidth="1"/>
    <col min="3335" max="3584" width="9" style="94" customWidth="1"/>
    <col min="3585" max="3585" width="12.625" style="94" customWidth="1"/>
    <col min="3586" max="3589" width="9" style="94" customWidth="1"/>
    <col min="3590" max="3590" width="12.625" style="94" customWidth="1"/>
    <col min="3591" max="3840" width="9" style="94" customWidth="1"/>
    <col min="3841" max="3841" width="12.625" style="94" customWidth="1"/>
    <col min="3842" max="3845" width="9" style="94" customWidth="1"/>
    <col min="3846" max="3846" width="12.625" style="94" customWidth="1"/>
    <col min="3847" max="4096" width="9" style="94" customWidth="1"/>
    <col min="4097" max="4097" width="12.625" style="94" customWidth="1"/>
    <col min="4098" max="4101" width="9" style="94" customWidth="1"/>
    <col min="4102" max="4102" width="12.625" style="94" customWidth="1"/>
    <col min="4103" max="4352" width="9" style="94" customWidth="1"/>
    <col min="4353" max="4353" width="12.625" style="94" customWidth="1"/>
    <col min="4354" max="4357" width="9" style="94" customWidth="1"/>
    <col min="4358" max="4358" width="12.625" style="94" customWidth="1"/>
    <col min="4359" max="4608" width="9" style="94" customWidth="1"/>
    <col min="4609" max="4609" width="12.625" style="94" customWidth="1"/>
    <col min="4610" max="4613" width="9" style="94" customWidth="1"/>
    <col min="4614" max="4614" width="12.625" style="94" customWidth="1"/>
    <col min="4615" max="4864" width="9" style="94" customWidth="1"/>
    <col min="4865" max="4865" width="12.625" style="94" customWidth="1"/>
    <col min="4866" max="4869" width="9" style="94" customWidth="1"/>
    <col min="4870" max="4870" width="12.625" style="94" customWidth="1"/>
    <col min="4871" max="5120" width="9" style="94" customWidth="1"/>
    <col min="5121" max="5121" width="12.625" style="94" customWidth="1"/>
    <col min="5122" max="5125" width="9" style="94" customWidth="1"/>
    <col min="5126" max="5126" width="12.625" style="94" customWidth="1"/>
    <col min="5127" max="5376" width="9" style="94" customWidth="1"/>
    <col min="5377" max="5377" width="12.625" style="94" customWidth="1"/>
    <col min="5378" max="5381" width="9" style="94" customWidth="1"/>
    <col min="5382" max="5382" width="12.625" style="94" customWidth="1"/>
    <col min="5383" max="5632" width="9" style="94" customWidth="1"/>
    <col min="5633" max="5633" width="12.625" style="94" customWidth="1"/>
    <col min="5634" max="5637" width="9" style="94" customWidth="1"/>
    <col min="5638" max="5638" width="12.625" style="94" customWidth="1"/>
    <col min="5639" max="5888" width="9" style="94" customWidth="1"/>
    <col min="5889" max="5889" width="12.625" style="94" customWidth="1"/>
    <col min="5890" max="5893" width="9" style="94" customWidth="1"/>
    <col min="5894" max="5894" width="12.625" style="94" customWidth="1"/>
    <col min="5895" max="6144" width="9" style="94" customWidth="1"/>
    <col min="6145" max="6145" width="12.625" style="94" customWidth="1"/>
    <col min="6146" max="6149" width="9" style="94" customWidth="1"/>
    <col min="6150" max="6150" width="12.625" style="94" customWidth="1"/>
    <col min="6151" max="6400" width="9" style="94" customWidth="1"/>
    <col min="6401" max="6401" width="12.625" style="94" customWidth="1"/>
    <col min="6402" max="6405" width="9" style="94" customWidth="1"/>
    <col min="6406" max="6406" width="12.625" style="94" customWidth="1"/>
    <col min="6407" max="6656" width="9" style="94" customWidth="1"/>
    <col min="6657" max="6657" width="12.625" style="94" customWidth="1"/>
    <col min="6658" max="6661" width="9" style="94" customWidth="1"/>
    <col min="6662" max="6662" width="12.625" style="94" customWidth="1"/>
    <col min="6663" max="6912" width="9" style="94" customWidth="1"/>
    <col min="6913" max="6913" width="12.625" style="94" customWidth="1"/>
    <col min="6914" max="6917" width="9" style="94" customWidth="1"/>
    <col min="6918" max="6918" width="12.625" style="94" customWidth="1"/>
    <col min="6919" max="7168" width="9" style="94" customWidth="1"/>
    <col min="7169" max="7169" width="12.625" style="94" customWidth="1"/>
    <col min="7170" max="7173" width="9" style="94" customWidth="1"/>
    <col min="7174" max="7174" width="12.625" style="94" customWidth="1"/>
    <col min="7175" max="7424" width="9" style="94" customWidth="1"/>
    <col min="7425" max="7425" width="12.625" style="94" customWidth="1"/>
    <col min="7426" max="7429" width="9" style="94" customWidth="1"/>
    <col min="7430" max="7430" width="12.625" style="94" customWidth="1"/>
    <col min="7431" max="7680" width="9" style="94" customWidth="1"/>
    <col min="7681" max="7681" width="12.625" style="94" customWidth="1"/>
    <col min="7682" max="7685" width="9" style="94" customWidth="1"/>
    <col min="7686" max="7686" width="12.625" style="94" customWidth="1"/>
    <col min="7687" max="7936" width="9" style="94" customWidth="1"/>
    <col min="7937" max="7937" width="12.625" style="94" customWidth="1"/>
    <col min="7938" max="7941" width="9" style="94" customWidth="1"/>
    <col min="7942" max="7942" width="12.625" style="94" customWidth="1"/>
    <col min="7943" max="8192" width="9" style="94" customWidth="1"/>
    <col min="8193" max="8193" width="12.625" style="94" customWidth="1"/>
    <col min="8194" max="8197" width="9" style="94" customWidth="1"/>
    <col min="8198" max="8198" width="12.625" style="94" customWidth="1"/>
    <col min="8199" max="8448" width="9" style="94" customWidth="1"/>
    <col min="8449" max="8449" width="12.625" style="94" customWidth="1"/>
    <col min="8450" max="8453" width="9" style="94" customWidth="1"/>
    <col min="8454" max="8454" width="12.625" style="94" customWidth="1"/>
    <col min="8455" max="8704" width="9" style="94" customWidth="1"/>
    <col min="8705" max="8705" width="12.625" style="94" customWidth="1"/>
    <col min="8706" max="8709" width="9" style="94" customWidth="1"/>
    <col min="8710" max="8710" width="12.625" style="94" customWidth="1"/>
    <col min="8711" max="8960" width="9" style="94" customWidth="1"/>
    <col min="8961" max="8961" width="12.625" style="94" customWidth="1"/>
    <col min="8962" max="8965" width="9" style="94" customWidth="1"/>
    <col min="8966" max="8966" width="12.625" style="94" customWidth="1"/>
    <col min="8967" max="9216" width="9" style="94" customWidth="1"/>
    <col min="9217" max="9217" width="12.625" style="94" customWidth="1"/>
    <col min="9218" max="9221" width="9" style="94" customWidth="1"/>
    <col min="9222" max="9222" width="12.625" style="94" customWidth="1"/>
    <col min="9223" max="9472" width="9" style="94" customWidth="1"/>
    <col min="9473" max="9473" width="12.625" style="94" customWidth="1"/>
    <col min="9474" max="9477" width="9" style="94" customWidth="1"/>
    <col min="9478" max="9478" width="12.625" style="94" customWidth="1"/>
    <col min="9479" max="9728" width="9" style="94" customWidth="1"/>
    <col min="9729" max="9729" width="12.625" style="94" customWidth="1"/>
    <col min="9730" max="9733" width="9" style="94" customWidth="1"/>
    <col min="9734" max="9734" width="12.625" style="94" customWidth="1"/>
    <col min="9735" max="9984" width="9" style="94" customWidth="1"/>
    <col min="9985" max="9985" width="12.625" style="94" customWidth="1"/>
    <col min="9986" max="9989" width="9" style="94" customWidth="1"/>
    <col min="9990" max="9990" width="12.625" style="94" customWidth="1"/>
    <col min="9991" max="10240" width="9" style="94" customWidth="1"/>
    <col min="10241" max="10241" width="12.625" style="94" customWidth="1"/>
    <col min="10242" max="10245" width="9" style="94" customWidth="1"/>
    <col min="10246" max="10246" width="12.625" style="94" customWidth="1"/>
    <col min="10247" max="10496" width="9" style="94" customWidth="1"/>
    <col min="10497" max="10497" width="12.625" style="94" customWidth="1"/>
    <col min="10498" max="10501" width="9" style="94" customWidth="1"/>
    <col min="10502" max="10502" width="12.625" style="94" customWidth="1"/>
    <col min="10503" max="10752" width="9" style="94" customWidth="1"/>
    <col min="10753" max="10753" width="12.625" style="94" customWidth="1"/>
    <col min="10754" max="10757" width="9" style="94" customWidth="1"/>
    <col min="10758" max="10758" width="12.625" style="94" customWidth="1"/>
    <col min="10759" max="11008" width="9" style="94" customWidth="1"/>
    <col min="11009" max="11009" width="12.625" style="94" customWidth="1"/>
    <col min="11010" max="11013" width="9" style="94" customWidth="1"/>
    <col min="11014" max="11014" width="12.625" style="94" customWidth="1"/>
    <col min="11015" max="11264" width="9" style="94" customWidth="1"/>
    <col min="11265" max="11265" width="12.625" style="94" customWidth="1"/>
    <col min="11266" max="11269" width="9" style="94" customWidth="1"/>
    <col min="11270" max="11270" width="12.625" style="94" customWidth="1"/>
    <col min="11271" max="11520" width="9" style="94" customWidth="1"/>
    <col min="11521" max="11521" width="12.625" style="94" customWidth="1"/>
    <col min="11522" max="11525" width="9" style="94" customWidth="1"/>
    <col min="11526" max="11526" width="12.625" style="94" customWidth="1"/>
    <col min="11527" max="11776" width="9" style="94" customWidth="1"/>
    <col min="11777" max="11777" width="12.625" style="94" customWidth="1"/>
    <col min="11778" max="11781" width="9" style="94" customWidth="1"/>
    <col min="11782" max="11782" width="12.625" style="94" customWidth="1"/>
    <col min="11783" max="12032" width="9" style="94" customWidth="1"/>
    <col min="12033" max="12033" width="12.625" style="94" customWidth="1"/>
    <col min="12034" max="12037" width="9" style="94" customWidth="1"/>
    <col min="12038" max="12038" width="12.625" style="94" customWidth="1"/>
    <col min="12039" max="12288" width="9" style="94" customWidth="1"/>
    <col min="12289" max="12289" width="12.625" style="94" customWidth="1"/>
    <col min="12290" max="12293" width="9" style="94" customWidth="1"/>
    <col min="12294" max="12294" width="12.625" style="94" customWidth="1"/>
    <col min="12295" max="12544" width="9" style="94" customWidth="1"/>
    <col min="12545" max="12545" width="12.625" style="94" customWidth="1"/>
    <col min="12546" max="12549" width="9" style="94" customWidth="1"/>
    <col min="12550" max="12550" width="12.625" style="94" customWidth="1"/>
    <col min="12551" max="12800" width="9" style="94" customWidth="1"/>
    <col min="12801" max="12801" width="12.625" style="94" customWidth="1"/>
    <col min="12802" max="12805" width="9" style="94" customWidth="1"/>
    <col min="12806" max="12806" width="12.625" style="94" customWidth="1"/>
    <col min="12807" max="13056" width="9" style="94" customWidth="1"/>
    <col min="13057" max="13057" width="12.625" style="94" customWidth="1"/>
    <col min="13058" max="13061" width="9" style="94" customWidth="1"/>
    <col min="13062" max="13062" width="12.625" style="94" customWidth="1"/>
    <col min="13063" max="13312" width="9" style="94" customWidth="1"/>
    <col min="13313" max="13313" width="12.625" style="94" customWidth="1"/>
    <col min="13314" max="13317" width="9" style="94" customWidth="1"/>
    <col min="13318" max="13318" width="12.625" style="94" customWidth="1"/>
    <col min="13319" max="13568" width="9" style="94" customWidth="1"/>
    <col min="13569" max="13569" width="12.625" style="94" customWidth="1"/>
    <col min="13570" max="13573" width="9" style="94" customWidth="1"/>
    <col min="13574" max="13574" width="12.625" style="94" customWidth="1"/>
    <col min="13575" max="13824" width="9" style="94" customWidth="1"/>
    <col min="13825" max="13825" width="12.625" style="94" customWidth="1"/>
    <col min="13826" max="13829" width="9" style="94" customWidth="1"/>
    <col min="13830" max="13830" width="12.625" style="94" customWidth="1"/>
    <col min="13831" max="14080" width="9" style="94" customWidth="1"/>
    <col min="14081" max="14081" width="12.625" style="94" customWidth="1"/>
    <col min="14082" max="14085" width="9" style="94" customWidth="1"/>
    <col min="14086" max="14086" width="12.625" style="94" customWidth="1"/>
    <col min="14087" max="14336" width="9" style="94" customWidth="1"/>
    <col min="14337" max="14337" width="12.625" style="94" customWidth="1"/>
    <col min="14338" max="14341" width="9" style="94" customWidth="1"/>
    <col min="14342" max="14342" width="12.625" style="94" customWidth="1"/>
    <col min="14343" max="14592" width="9" style="94" customWidth="1"/>
    <col min="14593" max="14593" width="12.625" style="94" customWidth="1"/>
    <col min="14594" max="14597" width="9" style="94" customWidth="1"/>
    <col min="14598" max="14598" width="12.625" style="94" customWidth="1"/>
    <col min="14599" max="14848" width="9" style="94" customWidth="1"/>
    <col min="14849" max="14849" width="12.625" style="94" customWidth="1"/>
    <col min="14850" max="14853" width="9" style="94" customWidth="1"/>
    <col min="14854" max="14854" width="12.625" style="94" customWidth="1"/>
    <col min="14855" max="15104" width="9" style="94" customWidth="1"/>
    <col min="15105" max="15105" width="12.625" style="94" customWidth="1"/>
    <col min="15106" max="15109" width="9" style="94" customWidth="1"/>
    <col min="15110" max="15110" width="12.625" style="94" customWidth="1"/>
    <col min="15111" max="15360" width="9" style="94" customWidth="1"/>
    <col min="15361" max="15361" width="12.625" style="94" customWidth="1"/>
    <col min="15362" max="15365" width="9" style="94" customWidth="1"/>
    <col min="15366" max="15366" width="12.625" style="94" customWidth="1"/>
    <col min="15367" max="15616" width="9" style="94" customWidth="1"/>
    <col min="15617" max="15617" width="12.625" style="94" customWidth="1"/>
    <col min="15618" max="15621" width="9" style="94" customWidth="1"/>
    <col min="15622" max="15622" width="12.625" style="94" customWidth="1"/>
    <col min="15623" max="15872" width="9" style="94" customWidth="1"/>
    <col min="15873" max="15873" width="12.625" style="94" customWidth="1"/>
    <col min="15874" max="15877" width="9" style="94" customWidth="1"/>
    <col min="15878" max="15878" width="12.625" style="94" customWidth="1"/>
    <col min="15879" max="16128" width="9" style="94" customWidth="1"/>
    <col min="16129" max="16129" width="12.625" style="94" customWidth="1"/>
    <col min="16130" max="16133" width="9" style="94" customWidth="1"/>
    <col min="16134" max="16134" width="12.625" style="94" customWidth="1"/>
    <col min="16135" max="16384" width="9" style="94" customWidth="1"/>
  </cols>
  <sheetData>
    <row r="1" spans="1:11" ht="17.25" x14ac:dyDescent="0.15">
      <c r="I1" s="30"/>
      <c r="J1" s="92" t="s">
        <v>125</v>
      </c>
    </row>
    <row r="3" spans="1:11" ht="17.25" x14ac:dyDescent="0.15">
      <c r="A3" s="93" t="s">
        <v>1</v>
      </c>
    </row>
    <row r="4" spans="1:11" ht="5.25" customHeight="1" x14ac:dyDescent="0.15">
      <c r="A4" s="98"/>
    </row>
    <row r="5" spans="1:11" ht="17.25" x14ac:dyDescent="0.15">
      <c r="A5" s="99" t="s">
        <v>122</v>
      </c>
      <c r="B5" s="100"/>
      <c r="C5" s="100"/>
      <c r="D5" s="100"/>
      <c r="E5" s="100"/>
      <c r="F5" s="50"/>
      <c r="G5" s="50"/>
      <c r="H5" s="50"/>
      <c r="I5" s="50"/>
      <c r="J5" s="97" t="s">
        <v>166</v>
      </c>
    </row>
    <row r="6" spans="1:11" ht="6.75" customHeight="1" thickBot="1" x14ac:dyDescent="0.2">
      <c r="A6" s="100"/>
      <c r="B6" s="100"/>
      <c r="C6" s="100"/>
      <c r="D6" s="100"/>
      <c r="E6" s="100"/>
      <c r="F6" s="100"/>
      <c r="G6" s="101"/>
      <c r="H6" s="101"/>
      <c r="I6" s="101"/>
      <c r="J6" s="101"/>
    </row>
    <row r="7" spans="1:11" ht="14.25" thickTop="1" x14ac:dyDescent="0.15">
      <c r="A7" s="121" t="s">
        <v>10</v>
      </c>
      <c r="B7" s="123" t="s">
        <v>14</v>
      </c>
      <c r="C7" s="118" t="s">
        <v>5</v>
      </c>
      <c r="D7" s="119"/>
      <c r="E7" s="120"/>
      <c r="F7" s="123" t="s">
        <v>10</v>
      </c>
      <c r="G7" s="123" t="s">
        <v>14</v>
      </c>
      <c r="H7" s="118" t="s">
        <v>5</v>
      </c>
      <c r="I7" s="119"/>
      <c r="J7" s="119"/>
    </row>
    <row r="8" spans="1:11" ht="14.25" thickBot="1" x14ac:dyDescent="0.2">
      <c r="A8" s="122"/>
      <c r="B8" s="124"/>
      <c r="C8" s="102" t="s">
        <v>13</v>
      </c>
      <c r="D8" s="103" t="s">
        <v>2</v>
      </c>
      <c r="E8" s="104" t="s">
        <v>16</v>
      </c>
      <c r="F8" s="124"/>
      <c r="G8" s="124"/>
      <c r="H8" s="105" t="s">
        <v>13</v>
      </c>
      <c r="I8" s="105" t="s">
        <v>2</v>
      </c>
      <c r="J8" s="104" t="s">
        <v>16</v>
      </c>
    </row>
    <row r="9" spans="1:11" ht="7.5" customHeight="1" thickTop="1" x14ac:dyDescent="0.15">
      <c r="A9" s="96"/>
      <c r="B9" s="106"/>
      <c r="C9" s="106"/>
      <c r="D9" s="106"/>
      <c r="E9" s="106"/>
      <c r="F9" s="106"/>
      <c r="G9" s="106"/>
      <c r="H9" s="106"/>
      <c r="I9" s="106"/>
      <c r="J9" s="106"/>
    </row>
    <row r="10" spans="1:11" ht="12.75" customHeight="1" x14ac:dyDescent="0.15">
      <c r="A10" s="107" t="s">
        <v>156</v>
      </c>
      <c r="B10" s="108">
        <f>B11+B29+B39+B49+B66+G24+G43+G56</f>
        <v>7591</v>
      </c>
      <c r="C10" s="108">
        <f>C11+C29+C39+C49+C66+H24+H43+H56</f>
        <v>17319</v>
      </c>
      <c r="D10" s="108">
        <f>D11+D29+D39+D49+D66+I24+I43+I56</f>
        <v>8338</v>
      </c>
      <c r="E10" s="108">
        <f>E11+E29+E39+E49+E66+J24+J43+J56</f>
        <v>8981</v>
      </c>
      <c r="F10" s="110" t="s">
        <v>173</v>
      </c>
      <c r="G10" s="108"/>
      <c r="H10" s="108"/>
      <c r="I10" s="108"/>
      <c r="J10" s="8"/>
    </row>
    <row r="11" spans="1:11" ht="12.75" customHeight="1" x14ac:dyDescent="0.15">
      <c r="A11" s="110" t="s">
        <v>157</v>
      </c>
      <c r="B11" s="108">
        <f>SUM(B12:B27)</f>
        <v>541</v>
      </c>
      <c r="C11" s="108">
        <f>SUM(D11+E11)</f>
        <v>1211</v>
      </c>
      <c r="D11" s="108">
        <f>SUM(D12:D27)</f>
        <v>588</v>
      </c>
      <c r="E11" s="108">
        <f>SUM(E12:E27)</f>
        <v>623</v>
      </c>
      <c r="F11" s="111">
        <v>8</v>
      </c>
      <c r="G11" s="108">
        <v>186</v>
      </c>
      <c r="H11" s="108">
        <f t="shared" ref="H11:H22" si="0">SUM(I11+J11)</f>
        <v>406</v>
      </c>
      <c r="I11" s="108">
        <v>185</v>
      </c>
      <c r="J11" s="8">
        <v>221</v>
      </c>
    </row>
    <row r="12" spans="1:11" ht="12.75" customHeight="1" x14ac:dyDescent="0.15">
      <c r="A12" s="112" t="s">
        <v>148</v>
      </c>
      <c r="B12" s="108">
        <v>22</v>
      </c>
      <c r="C12" s="108">
        <f t="shared" ref="C12:C27" si="1">D12+E12</f>
        <v>47</v>
      </c>
      <c r="D12" s="108">
        <v>21</v>
      </c>
      <c r="E12" s="108">
        <v>26</v>
      </c>
      <c r="F12" s="111">
        <v>9</v>
      </c>
      <c r="G12" s="108">
        <v>77</v>
      </c>
      <c r="H12" s="108">
        <f t="shared" si="0"/>
        <v>152</v>
      </c>
      <c r="I12" s="108">
        <v>72</v>
      </c>
      <c r="J12" s="8">
        <v>80</v>
      </c>
      <c r="K12" s="100"/>
    </row>
    <row r="13" spans="1:11" ht="12.75" customHeight="1" x14ac:dyDescent="0.15">
      <c r="A13" s="112">
        <v>2</v>
      </c>
      <c r="B13" s="108">
        <v>27</v>
      </c>
      <c r="C13" s="108">
        <f t="shared" si="1"/>
        <v>66</v>
      </c>
      <c r="D13" s="108">
        <v>34</v>
      </c>
      <c r="E13" s="108">
        <v>32</v>
      </c>
      <c r="F13" s="111">
        <v>10</v>
      </c>
      <c r="G13" s="108">
        <v>113</v>
      </c>
      <c r="H13" s="108">
        <f t="shared" si="0"/>
        <v>192</v>
      </c>
      <c r="I13" s="6">
        <v>82</v>
      </c>
      <c r="J13" s="10">
        <v>110</v>
      </c>
    </row>
    <row r="14" spans="1:11" ht="12.75" customHeight="1" x14ac:dyDescent="0.15">
      <c r="A14" s="112">
        <v>3</v>
      </c>
      <c r="B14" s="108">
        <v>23</v>
      </c>
      <c r="C14" s="108">
        <f t="shared" si="1"/>
        <v>59</v>
      </c>
      <c r="D14" s="108">
        <v>29</v>
      </c>
      <c r="E14" s="108">
        <v>30</v>
      </c>
      <c r="F14" s="111">
        <v>11</v>
      </c>
      <c r="G14" s="108">
        <v>155</v>
      </c>
      <c r="H14" s="108">
        <f t="shared" si="0"/>
        <v>290</v>
      </c>
      <c r="I14" s="108">
        <v>128</v>
      </c>
      <c r="J14" s="8">
        <v>162</v>
      </c>
      <c r="K14" s="94" t="s">
        <v>164</v>
      </c>
    </row>
    <row r="15" spans="1:11" ht="12.75" customHeight="1" x14ac:dyDescent="0.15">
      <c r="A15" s="112">
        <v>4</v>
      </c>
      <c r="B15" s="108">
        <v>36</v>
      </c>
      <c r="C15" s="108">
        <f t="shared" si="1"/>
        <v>99</v>
      </c>
      <c r="D15" s="108">
        <v>48</v>
      </c>
      <c r="E15" s="108">
        <v>51</v>
      </c>
      <c r="F15" s="111">
        <v>12</v>
      </c>
      <c r="G15" s="108">
        <v>169</v>
      </c>
      <c r="H15" s="108">
        <f t="shared" si="0"/>
        <v>337</v>
      </c>
      <c r="I15" s="108">
        <v>173</v>
      </c>
      <c r="J15" s="8">
        <v>164</v>
      </c>
      <c r="K15" s="94" t="s">
        <v>165</v>
      </c>
    </row>
    <row r="16" spans="1:11" ht="12.75" customHeight="1" x14ac:dyDescent="0.15">
      <c r="A16" s="112">
        <v>5</v>
      </c>
      <c r="B16" s="108">
        <v>38</v>
      </c>
      <c r="C16" s="108">
        <f t="shared" si="1"/>
        <v>82</v>
      </c>
      <c r="D16" s="108">
        <v>39</v>
      </c>
      <c r="E16" s="108">
        <v>43</v>
      </c>
      <c r="F16" s="111">
        <v>13</v>
      </c>
      <c r="G16" s="108">
        <v>194</v>
      </c>
      <c r="H16" s="108">
        <f t="shared" si="0"/>
        <v>301</v>
      </c>
      <c r="I16" s="108">
        <v>130</v>
      </c>
      <c r="J16" s="8">
        <v>171</v>
      </c>
    </row>
    <row r="17" spans="1:13" ht="12.75" customHeight="1" x14ac:dyDescent="0.15">
      <c r="A17" s="112">
        <v>6</v>
      </c>
      <c r="B17" s="108">
        <v>61</v>
      </c>
      <c r="C17" s="108">
        <f t="shared" si="1"/>
        <v>158</v>
      </c>
      <c r="D17" s="108">
        <v>78</v>
      </c>
      <c r="E17" s="108">
        <v>80</v>
      </c>
      <c r="F17" s="111">
        <v>14</v>
      </c>
      <c r="G17" s="108">
        <v>74</v>
      </c>
      <c r="H17" s="108">
        <f t="shared" si="0"/>
        <v>107</v>
      </c>
      <c r="I17" s="108">
        <v>46</v>
      </c>
      <c r="J17" s="8">
        <v>61</v>
      </c>
    </row>
    <row r="18" spans="1:13" ht="12.75" customHeight="1" x14ac:dyDescent="0.15">
      <c r="A18" s="112">
        <v>7</v>
      </c>
      <c r="B18" s="108">
        <v>71</v>
      </c>
      <c r="C18" s="108">
        <f t="shared" si="1"/>
        <v>158</v>
      </c>
      <c r="D18" s="108">
        <v>78</v>
      </c>
      <c r="E18" s="108">
        <v>80</v>
      </c>
      <c r="F18" s="111">
        <v>15</v>
      </c>
      <c r="G18" s="108">
        <v>261</v>
      </c>
      <c r="H18" s="108">
        <f t="shared" si="0"/>
        <v>622</v>
      </c>
      <c r="I18" s="108">
        <v>289</v>
      </c>
      <c r="J18" s="8">
        <v>333</v>
      </c>
    </row>
    <row r="19" spans="1:13" ht="12.75" customHeight="1" x14ac:dyDescent="0.15">
      <c r="A19" s="112">
        <v>8</v>
      </c>
      <c r="B19" s="108">
        <v>22</v>
      </c>
      <c r="C19" s="108">
        <f t="shared" si="1"/>
        <v>48</v>
      </c>
      <c r="D19" s="108">
        <v>19</v>
      </c>
      <c r="E19" s="108">
        <v>29</v>
      </c>
      <c r="F19" s="111">
        <v>16</v>
      </c>
      <c r="G19" s="108">
        <v>21</v>
      </c>
      <c r="H19" s="108">
        <f t="shared" si="0"/>
        <v>41</v>
      </c>
      <c r="I19" s="108">
        <v>20</v>
      </c>
      <c r="J19" s="8">
        <v>21</v>
      </c>
    </row>
    <row r="20" spans="1:13" ht="12.75" customHeight="1" x14ac:dyDescent="0.15">
      <c r="A20" s="112">
        <v>9</v>
      </c>
      <c r="B20" s="108">
        <v>50</v>
      </c>
      <c r="C20" s="108">
        <f t="shared" si="1"/>
        <v>108</v>
      </c>
      <c r="D20" s="108">
        <v>60</v>
      </c>
      <c r="E20" s="108">
        <v>48</v>
      </c>
      <c r="F20" s="111">
        <v>17</v>
      </c>
      <c r="G20" s="108">
        <v>27</v>
      </c>
      <c r="H20" s="108">
        <f t="shared" si="0"/>
        <v>59</v>
      </c>
      <c r="I20" s="108">
        <v>33</v>
      </c>
      <c r="J20" s="8">
        <v>26</v>
      </c>
    </row>
    <row r="21" spans="1:13" ht="12.75" customHeight="1" x14ac:dyDescent="0.15">
      <c r="A21" s="112">
        <v>10</v>
      </c>
      <c r="B21" s="108">
        <v>31</v>
      </c>
      <c r="C21" s="108">
        <f t="shared" si="1"/>
        <v>75</v>
      </c>
      <c r="D21" s="108">
        <v>33</v>
      </c>
      <c r="E21" s="108">
        <v>42</v>
      </c>
      <c r="F21" s="111">
        <v>18</v>
      </c>
      <c r="G21" s="108">
        <v>73</v>
      </c>
      <c r="H21" s="108">
        <f t="shared" si="0"/>
        <v>138</v>
      </c>
      <c r="I21" s="108">
        <v>73</v>
      </c>
      <c r="J21" s="8">
        <v>65</v>
      </c>
    </row>
    <row r="22" spans="1:13" ht="12.75" customHeight="1" x14ac:dyDescent="0.15">
      <c r="A22" s="112">
        <v>11</v>
      </c>
      <c r="B22" s="108">
        <v>5</v>
      </c>
      <c r="C22" s="108">
        <f t="shared" si="1"/>
        <v>8</v>
      </c>
      <c r="D22" s="108">
        <v>5</v>
      </c>
      <c r="E22" s="108">
        <v>3</v>
      </c>
      <c r="F22" s="111">
        <v>19</v>
      </c>
      <c r="G22" s="108">
        <v>6</v>
      </c>
      <c r="H22" s="108">
        <f t="shared" si="0"/>
        <v>12</v>
      </c>
      <c r="I22" s="108">
        <v>9</v>
      </c>
      <c r="J22" s="8">
        <v>3</v>
      </c>
    </row>
    <row r="23" spans="1:13" ht="12.75" customHeight="1" x14ac:dyDescent="0.15">
      <c r="A23" s="112">
        <v>12</v>
      </c>
      <c r="B23" s="108">
        <v>40</v>
      </c>
      <c r="C23" s="108">
        <f t="shared" si="1"/>
        <v>91</v>
      </c>
      <c r="D23" s="108">
        <v>46</v>
      </c>
      <c r="E23" s="108">
        <v>45</v>
      </c>
      <c r="J23" s="100"/>
    </row>
    <row r="24" spans="1:13" ht="12.75" customHeight="1" x14ac:dyDescent="0.15">
      <c r="A24" s="112">
        <v>13</v>
      </c>
      <c r="B24" s="108">
        <v>35</v>
      </c>
      <c r="C24" s="108">
        <f t="shared" si="1"/>
        <v>56</v>
      </c>
      <c r="D24" s="108">
        <v>25</v>
      </c>
      <c r="E24" s="108">
        <v>31</v>
      </c>
      <c r="F24" s="109" t="s">
        <v>174</v>
      </c>
      <c r="G24" s="108">
        <f>SUM(G25:G41)</f>
        <v>1149</v>
      </c>
      <c r="H24" s="108">
        <f t="shared" ref="H24:H41" si="2">SUM(I24+J24)</f>
        <v>2749</v>
      </c>
      <c r="I24" s="108">
        <f>SUM(I25:I41)</f>
        <v>1338</v>
      </c>
      <c r="J24" s="113">
        <f>SUM(J25:J41)</f>
        <v>1411</v>
      </c>
    </row>
    <row r="25" spans="1:13" ht="12.75" customHeight="1" x14ac:dyDescent="0.15">
      <c r="A25" s="112">
        <v>14</v>
      </c>
      <c r="B25" s="108">
        <v>32</v>
      </c>
      <c r="C25" s="108">
        <f t="shared" si="1"/>
        <v>56</v>
      </c>
      <c r="D25" s="108">
        <v>27</v>
      </c>
      <c r="E25" s="108">
        <v>29</v>
      </c>
      <c r="F25" s="111" t="s">
        <v>163</v>
      </c>
      <c r="G25" s="108">
        <v>58</v>
      </c>
      <c r="H25" s="108">
        <f t="shared" si="2"/>
        <v>130</v>
      </c>
      <c r="I25" s="108">
        <v>59</v>
      </c>
      <c r="J25" s="8">
        <v>71</v>
      </c>
      <c r="M25" s="100"/>
    </row>
    <row r="26" spans="1:13" ht="12.75" customHeight="1" x14ac:dyDescent="0.15">
      <c r="A26" s="112">
        <v>15</v>
      </c>
      <c r="B26" s="108">
        <v>32</v>
      </c>
      <c r="C26" s="108">
        <f t="shared" si="1"/>
        <v>70</v>
      </c>
      <c r="D26" s="108">
        <v>33</v>
      </c>
      <c r="E26" s="108">
        <v>37</v>
      </c>
      <c r="F26" s="111">
        <v>2</v>
      </c>
      <c r="G26" s="108">
        <v>71</v>
      </c>
      <c r="H26" s="108">
        <f t="shared" si="2"/>
        <v>143</v>
      </c>
      <c r="I26" s="108">
        <v>75</v>
      </c>
      <c r="J26" s="8">
        <v>68</v>
      </c>
    </row>
    <row r="27" spans="1:13" ht="12.75" customHeight="1" x14ac:dyDescent="0.15">
      <c r="A27" s="112">
        <v>16</v>
      </c>
      <c r="B27" s="108">
        <v>16</v>
      </c>
      <c r="C27" s="108">
        <f t="shared" si="1"/>
        <v>30</v>
      </c>
      <c r="D27" s="108">
        <v>13</v>
      </c>
      <c r="E27" s="108">
        <v>17</v>
      </c>
      <c r="F27" s="111">
        <v>3</v>
      </c>
      <c r="G27" s="108">
        <v>49</v>
      </c>
      <c r="H27" s="108">
        <f t="shared" si="2"/>
        <v>102</v>
      </c>
      <c r="I27" s="108">
        <v>49</v>
      </c>
      <c r="J27" s="8">
        <v>53</v>
      </c>
      <c r="K27" s="100"/>
    </row>
    <row r="28" spans="1:13" ht="12.75" customHeight="1" x14ac:dyDescent="0.15">
      <c r="F28" s="111">
        <v>4</v>
      </c>
      <c r="G28" s="108">
        <v>107</v>
      </c>
      <c r="H28" s="108">
        <f t="shared" si="2"/>
        <v>305</v>
      </c>
      <c r="I28" s="108">
        <v>155</v>
      </c>
      <c r="J28" s="8">
        <v>150</v>
      </c>
    </row>
    <row r="29" spans="1:13" ht="12.75" customHeight="1" x14ac:dyDescent="0.15">
      <c r="A29" s="110" t="s">
        <v>170</v>
      </c>
      <c r="B29" s="108">
        <f>SUM(B30:B37)</f>
        <v>452</v>
      </c>
      <c r="C29" s="108">
        <f>SUM(D29:E29)</f>
        <v>1111</v>
      </c>
      <c r="D29" s="108">
        <f>SUM(D30:D37)</f>
        <v>570</v>
      </c>
      <c r="E29" s="108">
        <f>SUM(E30:E37)</f>
        <v>541</v>
      </c>
      <c r="F29" s="111">
        <v>5</v>
      </c>
      <c r="G29" s="108">
        <v>78</v>
      </c>
      <c r="H29" s="108">
        <f t="shared" si="2"/>
        <v>177</v>
      </c>
      <c r="I29" s="108">
        <v>83</v>
      </c>
      <c r="J29" s="8">
        <v>94</v>
      </c>
    </row>
    <row r="30" spans="1:13" ht="12.75" customHeight="1" x14ac:dyDescent="0.15">
      <c r="A30" s="112" t="s">
        <v>148</v>
      </c>
      <c r="B30" s="108">
        <v>52</v>
      </c>
      <c r="C30" s="108">
        <f t="shared" ref="C30:C37" si="3">SUM(D30+E30)</f>
        <v>157</v>
      </c>
      <c r="D30" s="108">
        <v>79</v>
      </c>
      <c r="E30" s="108">
        <v>78</v>
      </c>
      <c r="F30" s="111">
        <v>6</v>
      </c>
      <c r="G30" s="108">
        <v>113</v>
      </c>
      <c r="H30" s="108">
        <f t="shared" si="2"/>
        <v>277</v>
      </c>
      <c r="I30" s="108">
        <v>131</v>
      </c>
      <c r="J30" s="8">
        <v>146</v>
      </c>
    </row>
    <row r="31" spans="1:13" ht="12.75" customHeight="1" x14ac:dyDescent="0.15">
      <c r="A31" s="112">
        <v>2</v>
      </c>
      <c r="B31" s="108">
        <v>85</v>
      </c>
      <c r="C31" s="108">
        <f t="shared" si="3"/>
        <v>197</v>
      </c>
      <c r="D31" s="108">
        <v>102</v>
      </c>
      <c r="E31" s="108">
        <v>95</v>
      </c>
      <c r="F31" s="111">
        <v>7</v>
      </c>
      <c r="G31" s="108">
        <v>149</v>
      </c>
      <c r="H31" s="108">
        <f t="shared" si="2"/>
        <v>301</v>
      </c>
      <c r="I31" s="6">
        <v>149</v>
      </c>
      <c r="J31" s="10">
        <v>152</v>
      </c>
    </row>
    <row r="32" spans="1:13" ht="12.75" customHeight="1" x14ac:dyDescent="0.15">
      <c r="A32" s="112">
        <v>3</v>
      </c>
      <c r="B32" s="108">
        <v>27</v>
      </c>
      <c r="C32" s="108">
        <f t="shared" si="3"/>
        <v>68</v>
      </c>
      <c r="D32" s="108">
        <v>36</v>
      </c>
      <c r="E32" s="108">
        <v>32</v>
      </c>
      <c r="F32" s="111">
        <v>8</v>
      </c>
      <c r="G32" s="108">
        <v>62</v>
      </c>
      <c r="H32" s="108">
        <f t="shared" si="2"/>
        <v>139</v>
      </c>
      <c r="I32" s="108">
        <v>66</v>
      </c>
      <c r="J32" s="8">
        <v>73</v>
      </c>
    </row>
    <row r="33" spans="1:11" ht="12.75" customHeight="1" x14ac:dyDescent="0.15">
      <c r="A33" s="112">
        <v>4</v>
      </c>
      <c r="B33" s="108">
        <v>64</v>
      </c>
      <c r="C33" s="108">
        <f t="shared" si="3"/>
        <v>161</v>
      </c>
      <c r="D33" s="108">
        <v>81</v>
      </c>
      <c r="E33" s="108">
        <v>80</v>
      </c>
      <c r="F33" s="111">
        <v>9</v>
      </c>
      <c r="G33" s="108">
        <v>25</v>
      </c>
      <c r="H33" s="108">
        <f t="shared" si="2"/>
        <v>65</v>
      </c>
      <c r="I33" s="108">
        <v>34</v>
      </c>
      <c r="J33" s="8">
        <v>31</v>
      </c>
    </row>
    <row r="34" spans="1:11" ht="12.75" customHeight="1" x14ac:dyDescent="0.15">
      <c r="A34" s="112">
        <v>5</v>
      </c>
      <c r="B34" s="108">
        <v>70</v>
      </c>
      <c r="C34" s="108">
        <f t="shared" si="3"/>
        <v>180</v>
      </c>
      <c r="D34" s="108">
        <v>94</v>
      </c>
      <c r="E34" s="108">
        <v>86</v>
      </c>
      <c r="F34" s="111">
        <v>10</v>
      </c>
      <c r="G34" s="108">
        <v>50</v>
      </c>
      <c r="H34" s="108">
        <f t="shared" si="2"/>
        <v>135</v>
      </c>
      <c r="I34" s="108">
        <v>65</v>
      </c>
      <c r="J34" s="8">
        <v>70</v>
      </c>
    </row>
    <row r="35" spans="1:11" ht="12.75" customHeight="1" x14ac:dyDescent="0.15">
      <c r="A35" s="112">
        <v>6</v>
      </c>
      <c r="B35" s="108">
        <v>52</v>
      </c>
      <c r="C35" s="108">
        <f t="shared" si="3"/>
        <v>124</v>
      </c>
      <c r="D35" s="108">
        <v>56</v>
      </c>
      <c r="E35" s="108">
        <v>68</v>
      </c>
      <c r="F35" s="111">
        <v>11</v>
      </c>
      <c r="G35" s="108">
        <v>28</v>
      </c>
      <c r="H35" s="108">
        <f t="shared" si="2"/>
        <v>81</v>
      </c>
      <c r="I35" s="108">
        <v>41</v>
      </c>
      <c r="J35" s="8">
        <v>40</v>
      </c>
    </row>
    <row r="36" spans="1:11" ht="12.75" customHeight="1" x14ac:dyDescent="0.15">
      <c r="A36" s="112">
        <v>7</v>
      </c>
      <c r="B36" s="108">
        <v>62</v>
      </c>
      <c r="C36" s="108">
        <f t="shared" si="3"/>
        <v>114</v>
      </c>
      <c r="D36" s="108">
        <v>69</v>
      </c>
      <c r="E36" s="108">
        <v>45</v>
      </c>
      <c r="F36" s="111">
        <v>12</v>
      </c>
      <c r="G36" s="108">
        <v>46</v>
      </c>
      <c r="H36" s="108">
        <f t="shared" si="2"/>
        <v>108</v>
      </c>
      <c r="I36" s="108">
        <v>57</v>
      </c>
      <c r="J36" s="8">
        <v>51</v>
      </c>
    </row>
    <row r="37" spans="1:11" ht="12.75" customHeight="1" x14ac:dyDescent="0.15">
      <c r="A37" s="112">
        <v>8</v>
      </c>
      <c r="B37" s="108">
        <v>40</v>
      </c>
      <c r="C37" s="108">
        <f t="shared" si="3"/>
        <v>110</v>
      </c>
      <c r="D37" s="108">
        <v>53</v>
      </c>
      <c r="E37" s="108">
        <v>57</v>
      </c>
      <c r="F37" s="111">
        <v>13</v>
      </c>
      <c r="G37" s="108">
        <v>55</v>
      </c>
      <c r="H37" s="108">
        <f t="shared" si="2"/>
        <v>100</v>
      </c>
      <c r="I37" s="108">
        <v>40</v>
      </c>
      <c r="J37" s="8">
        <v>60</v>
      </c>
    </row>
    <row r="38" spans="1:11" ht="12.75" customHeight="1" x14ac:dyDescent="0.15">
      <c r="F38" s="111">
        <v>14</v>
      </c>
      <c r="G38" s="108">
        <v>63</v>
      </c>
      <c r="H38" s="108">
        <f t="shared" si="2"/>
        <v>172</v>
      </c>
      <c r="I38" s="108">
        <v>81</v>
      </c>
      <c r="J38" s="8">
        <v>91</v>
      </c>
    </row>
    <row r="39" spans="1:11" ht="12.75" customHeight="1" x14ac:dyDescent="0.15">
      <c r="A39" s="110" t="s">
        <v>171</v>
      </c>
      <c r="B39" s="108">
        <f>SUM(B40:B47)</f>
        <v>580</v>
      </c>
      <c r="C39" s="108">
        <f>SUM(C40:C47)</f>
        <v>1300</v>
      </c>
      <c r="D39" s="108">
        <f>SUM(D40:D47)</f>
        <v>605</v>
      </c>
      <c r="E39" s="108">
        <f>SUM(E40:E47)</f>
        <v>695</v>
      </c>
      <c r="F39" s="111">
        <v>15</v>
      </c>
      <c r="G39" s="108">
        <v>61</v>
      </c>
      <c r="H39" s="108">
        <f t="shared" si="2"/>
        <v>169</v>
      </c>
      <c r="I39" s="108">
        <v>80</v>
      </c>
      <c r="J39" s="8">
        <v>89</v>
      </c>
    </row>
    <row r="40" spans="1:11" ht="12.75" customHeight="1" x14ac:dyDescent="0.15">
      <c r="A40" s="112" t="s">
        <v>148</v>
      </c>
      <c r="B40" s="108">
        <v>133</v>
      </c>
      <c r="C40" s="108">
        <f t="shared" ref="C40:C47" si="4">SUM(D40+E40)</f>
        <v>273</v>
      </c>
      <c r="D40" s="108">
        <v>123</v>
      </c>
      <c r="E40" s="108">
        <v>150</v>
      </c>
      <c r="F40" s="111">
        <v>16</v>
      </c>
      <c r="G40" s="7">
        <v>84</v>
      </c>
      <c r="H40" s="108">
        <f t="shared" si="2"/>
        <v>221</v>
      </c>
      <c r="I40" s="7">
        <v>111</v>
      </c>
      <c r="J40" s="11">
        <v>110</v>
      </c>
    </row>
    <row r="41" spans="1:11" ht="12.75" customHeight="1" x14ac:dyDescent="0.15">
      <c r="A41" s="112" t="s">
        <v>158</v>
      </c>
      <c r="B41" s="108">
        <v>16</v>
      </c>
      <c r="C41" s="108">
        <f t="shared" si="4"/>
        <v>42</v>
      </c>
      <c r="D41" s="108">
        <v>20</v>
      </c>
      <c r="E41" s="108">
        <v>22</v>
      </c>
      <c r="F41" s="111">
        <v>17</v>
      </c>
      <c r="G41" s="114">
        <v>50</v>
      </c>
      <c r="H41" s="108">
        <f t="shared" si="2"/>
        <v>124</v>
      </c>
      <c r="I41" s="7">
        <v>62</v>
      </c>
      <c r="J41" s="114">
        <v>62</v>
      </c>
    </row>
    <row r="42" spans="1:11" ht="12.75" customHeight="1" x14ac:dyDescent="0.15">
      <c r="A42" s="112" t="s">
        <v>159</v>
      </c>
      <c r="B42" s="108">
        <v>158</v>
      </c>
      <c r="C42" s="108">
        <f t="shared" si="4"/>
        <v>346</v>
      </c>
      <c r="D42" s="108">
        <v>152</v>
      </c>
      <c r="E42" s="108">
        <v>194</v>
      </c>
      <c r="K42" s="100"/>
    </row>
    <row r="43" spans="1:11" ht="12.75" customHeight="1" x14ac:dyDescent="0.15">
      <c r="A43" s="112">
        <v>3</v>
      </c>
      <c r="B43" s="108">
        <v>76</v>
      </c>
      <c r="C43" s="108">
        <f t="shared" si="4"/>
        <v>147</v>
      </c>
      <c r="D43" s="108">
        <v>64</v>
      </c>
      <c r="E43" s="108">
        <v>83</v>
      </c>
      <c r="F43" s="109" t="s">
        <v>175</v>
      </c>
      <c r="G43" s="108">
        <f>SUM(G44:G54)</f>
        <v>737</v>
      </c>
      <c r="H43" s="108">
        <f t="shared" ref="H43:H54" si="5">SUM(I43+J43)</f>
        <v>1761</v>
      </c>
      <c r="I43" s="108">
        <f>SUM(I44:I54)</f>
        <v>835</v>
      </c>
      <c r="J43" s="8">
        <f>SUM(J44:J54)</f>
        <v>926</v>
      </c>
    </row>
    <row r="44" spans="1:11" ht="12.75" customHeight="1" x14ac:dyDescent="0.15">
      <c r="A44" s="112">
        <v>4</v>
      </c>
      <c r="B44" s="108">
        <v>41</v>
      </c>
      <c r="C44" s="108">
        <f t="shared" si="4"/>
        <v>87</v>
      </c>
      <c r="D44" s="108">
        <v>49</v>
      </c>
      <c r="E44" s="108">
        <v>38</v>
      </c>
      <c r="F44" s="111" t="s">
        <v>148</v>
      </c>
      <c r="G44" s="108">
        <v>29</v>
      </c>
      <c r="H44" s="108">
        <f t="shared" si="5"/>
        <v>55</v>
      </c>
      <c r="I44" s="108">
        <v>29</v>
      </c>
      <c r="J44" s="8">
        <v>26</v>
      </c>
    </row>
    <row r="45" spans="1:11" ht="12.75" customHeight="1" x14ac:dyDescent="0.15">
      <c r="A45" s="112">
        <v>5</v>
      </c>
      <c r="B45" s="108">
        <v>53</v>
      </c>
      <c r="C45" s="108">
        <f t="shared" si="4"/>
        <v>142</v>
      </c>
      <c r="D45" s="108">
        <v>72</v>
      </c>
      <c r="E45" s="108">
        <v>70</v>
      </c>
      <c r="F45" s="111">
        <v>2</v>
      </c>
      <c r="G45" s="108">
        <v>83</v>
      </c>
      <c r="H45" s="108">
        <f t="shared" si="5"/>
        <v>213</v>
      </c>
      <c r="I45" s="108">
        <v>103</v>
      </c>
      <c r="J45" s="8">
        <v>110</v>
      </c>
    </row>
    <row r="46" spans="1:11" ht="12.75" customHeight="1" x14ac:dyDescent="0.15">
      <c r="A46" s="112">
        <v>6</v>
      </c>
      <c r="B46" s="108">
        <v>40</v>
      </c>
      <c r="C46" s="108">
        <f t="shared" si="4"/>
        <v>102</v>
      </c>
      <c r="D46" s="108">
        <v>44</v>
      </c>
      <c r="E46" s="108">
        <v>58</v>
      </c>
      <c r="F46" s="111" t="s">
        <v>150</v>
      </c>
      <c r="G46" s="108">
        <v>109</v>
      </c>
      <c r="H46" s="108">
        <f t="shared" si="5"/>
        <v>237</v>
      </c>
      <c r="I46" s="108">
        <v>107</v>
      </c>
      <c r="J46" s="8">
        <v>130</v>
      </c>
    </row>
    <row r="47" spans="1:11" ht="12.75" customHeight="1" x14ac:dyDescent="0.15">
      <c r="A47" s="112">
        <v>7</v>
      </c>
      <c r="B47" s="108">
        <v>63</v>
      </c>
      <c r="C47" s="108">
        <f t="shared" si="4"/>
        <v>161</v>
      </c>
      <c r="D47" s="108">
        <v>81</v>
      </c>
      <c r="E47" s="108">
        <v>80</v>
      </c>
      <c r="F47" s="111" t="s">
        <v>149</v>
      </c>
      <c r="G47" s="108">
        <v>69</v>
      </c>
      <c r="H47" s="108">
        <f t="shared" si="5"/>
        <v>176</v>
      </c>
      <c r="I47" s="108">
        <v>83</v>
      </c>
      <c r="J47" s="8">
        <v>93</v>
      </c>
    </row>
    <row r="48" spans="1:11" ht="12.75" customHeight="1" x14ac:dyDescent="0.15">
      <c r="F48" s="111">
        <v>4</v>
      </c>
      <c r="G48" s="108">
        <v>92</v>
      </c>
      <c r="H48" s="108">
        <f t="shared" si="5"/>
        <v>206</v>
      </c>
      <c r="I48" s="108">
        <v>102</v>
      </c>
      <c r="J48" s="8">
        <v>104</v>
      </c>
    </row>
    <row r="49" spans="1:10" ht="12.75" customHeight="1" x14ac:dyDescent="0.15">
      <c r="A49" s="110" t="s">
        <v>172</v>
      </c>
      <c r="B49" s="108">
        <f>SUM(B50:B63)</f>
        <v>751</v>
      </c>
      <c r="C49" s="108">
        <f t="shared" ref="C49:C63" si="6">SUM(D49+E49)</f>
        <v>1780</v>
      </c>
      <c r="D49" s="108">
        <f>SUM(D50:D63)</f>
        <v>851</v>
      </c>
      <c r="E49" s="108">
        <f>SUM(E50:E63)</f>
        <v>929</v>
      </c>
      <c r="F49" s="111">
        <v>5</v>
      </c>
      <c r="G49" s="108">
        <v>70</v>
      </c>
      <c r="H49" s="108">
        <f t="shared" si="5"/>
        <v>172</v>
      </c>
      <c r="I49" s="108">
        <v>78</v>
      </c>
      <c r="J49" s="8">
        <v>94</v>
      </c>
    </row>
    <row r="50" spans="1:10" ht="12.75" customHeight="1" x14ac:dyDescent="0.15">
      <c r="A50" s="112" t="s">
        <v>148</v>
      </c>
      <c r="B50" s="108">
        <v>19</v>
      </c>
      <c r="C50" s="108">
        <f t="shared" si="6"/>
        <v>39</v>
      </c>
      <c r="D50" s="108">
        <v>22</v>
      </c>
      <c r="E50" s="108">
        <v>17</v>
      </c>
      <c r="F50" s="111">
        <v>6</v>
      </c>
      <c r="G50" s="108">
        <v>86</v>
      </c>
      <c r="H50" s="108">
        <f t="shared" si="5"/>
        <v>233</v>
      </c>
      <c r="I50" s="108">
        <v>112</v>
      </c>
      <c r="J50" s="8">
        <v>121</v>
      </c>
    </row>
    <row r="51" spans="1:10" ht="12.75" customHeight="1" x14ac:dyDescent="0.15">
      <c r="A51" s="112">
        <v>2</v>
      </c>
      <c r="B51" s="108">
        <v>13</v>
      </c>
      <c r="C51" s="108">
        <f t="shared" si="6"/>
        <v>30</v>
      </c>
      <c r="D51" s="108">
        <v>14</v>
      </c>
      <c r="E51" s="108">
        <v>16</v>
      </c>
      <c r="F51" s="111">
        <v>7</v>
      </c>
      <c r="G51" s="108">
        <v>75</v>
      </c>
      <c r="H51" s="108">
        <f t="shared" si="5"/>
        <v>170</v>
      </c>
      <c r="I51" s="108">
        <v>77</v>
      </c>
      <c r="J51" s="8">
        <v>93</v>
      </c>
    </row>
    <row r="52" spans="1:10" ht="12.75" customHeight="1" x14ac:dyDescent="0.15">
      <c r="A52" s="112">
        <v>3</v>
      </c>
      <c r="B52" s="108">
        <v>58</v>
      </c>
      <c r="C52" s="108">
        <f t="shared" si="6"/>
        <v>85</v>
      </c>
      <c r="D52" s="108">
        <v>40</v>
      </c>
      <c r="E52" s="108">
        <v>45</v>
      </c>
      <c r="F52" s="111">
        <v>8</v>
      </c>
      <c r="G52" s="108">
        <v>39</v>
      </c>
      <c r="H52" s="108">
        <f t="shared" si="5"/>
        <v>92</v>
      </c>
      <c r="I52" s="108">
        <v>50</v>
      </c>
      <c r="J52" s="8">
        <v>42</v>
      </c>
    </row>
    <row r="53" spans="1:10" ht="12.75" customHeight="1" x14ac:dyDescent="0.15">
      <c r="A53" s="112">
        <v>4</v>
      </c>
      <c r="B53" s="108">
        <v>1</v>
      </c>
      <c r="C53" s="108">
        <f t="shared" si="6"/>
        <v>1</v>
      </c>
      <c r="D53" s="108">
        <v>1</v>
      </c>
      <c r="E53" s="108">
        <v>0</v>
      </c>
      <c r="F53" s="111">
        <v>9</v>
      </c>
      <c r="G53" s="108">
        <v>39</v>
      </c>
      <c r="H53" s="108">
        <f t="shared" si="5"/>
        <v>94</v>
      </c>
      <c r="I53" s="108">
        <v>45</v>
      </c>
      <c r="J53" s="8">
        <v>49</v>
      </c>
    </row>
    <row r="54" spans="1:10" ht="12.75" customHeight="1" x14ac:dyDescent="0.15">
      <c r="A54" s="112">
        <v>5</v>
      </c>
      <c r="B54" s="108">
        <v>67</v>
      </c>
      <c r="C54" s="108">
        <f t="shared" si="6"/>
        <v>164</v>
      </c>
      <c r="D54" s="108">
        <v>75</v>
      </c>
      <c r="E54" s="108">
        <v>89</v>
      </c>
      <c r="F54" s="111">
        <v>10</v>
      </c>
      <c r="G54" s="108">
        <v>46</v>
      </c>
      <c r="H54" s="108">
        <f t="shared" si="5"/>
        <v>113</v>
      </c>
      <c r="I54" s="108">
        <v>49</v>
      </c>
      <c r="J54" s="8">
        <v>64</v>
      </c>
    </row>
    <row r="55" spans="1:10" ht="12.75" customHeight="1" x14ac:dyDescent="0.15">
      <c r="A55" s="112">
        <v>6</v>
      </c>
      <c r="B55" s="108">
        <v>55</v>
      </c>
      <c r="C55" s="108">
        <f t="shared" si="6"/>
        <v>139</v>
      </c>
      <c r="D55" s="108">
        <v>65</v>
      </c>
      <c r="E55" s="108">
        <v>74</v>
      </c>
    </row>
    <row r="56" spans="1:10" ht="12.75" customHeight="1" x14ac:dyDescent="0.15">
      <c r="A56" s="112">
        <v>7</v>
      </c>
      <c r="B56" s="108">
        <v>71</v>
      </c>
      <c r="C56" s="108">
        <f t="shared" si="6"/>
        <v>166</v>
      </c>
      <c r="D56" s="108">
        <v>87</v>
      </c>
      <c r="E56" s="108">
        <v>79</v>
      </c>
      <c r="F56" s="109" t="s">
        <v>176</v>
      </c>
      <c r="G56" s="108">
        <f>SUM(G57:G73)</f>
        <v>1048</v>
      </c>
      <c r="H56" s="108">
        <f t="shared" ref="H56:H73" si="7">SUM(I56+J56)</f>
        <v>2698</v>
      </c>
      <c r="I56" s="108">
        <f>SUM(I57:I73)</f>
        <v>1321</v>
      </c>
      <c r="J56" s="8">
        <f>SUM(J57:J73)</f>
        <v>1377</v>
      </c>
    </row>
    <row r="57" spans="1:10" ht="12.75" customHeight="1" x14ac:dyDescent="0.15">
      <c r="A57" s="112">
        <v>8</v>
      </c>
      <c r="B57" s="108">
        <v>78</v>
      </c>
      <c r="C57" s="108">
        <f t="shared" si="6"/>
        <v>189</v>
      </c>
      <c r="D57" s="108">
        <v>88</v>
      </c>
      <c r="E57" s="108">
        <v>101</v>
      </c>
      <c r="F57" s="111" t="s">
        <v>148</v>
      </c>
      <c r="G57" s="108">
        <v>45</v>
      </c>
      <c r="H57" s="108">
        <f t="shared" si="7"/>
        <v>105</v>
      </c>
      <c r="I57" s="108">
        <v>52</v>
      </c>
      <c r="J57" s="8">
        <v>53</v>
      </c>
    </row>
    <row r="58" spans="1:10" ht="12.75" customHeight="1" x14ac:dyDescent="0.15">
      <c r="A58" s="112">
        <v>9</v>
      </c>
      <c r="B58" s="108">
        <v>58</v>
      </c>
      <c r="C58" s="108">
        <f t="shared" si="6"/>
        <v>147</v>
      </c>
      <c r="D58" s="108">
        <v>73</v>
      </c>
      <c r="E58" s="108">
        <v>74</v>
      </c>
      <c r="F58" s="111" t="s">
        <v>158</v>
      </c>
      <c r="G58" s="108">
        <v>47</v>
      </c>
      <c r="H58" s="108">
        <f t="shared" si="7"/>
        <v>136</v>
      </c>
      <c r="I58" s="108">
        <v>59</v>
      </c>
      <c r="J58" s="8">
        <v>77</v>
      </c>
    </row>
    <row r="59" spans="1:10" ht="12.75" customHeight="1" x14ac:dyDescent="0.15">
      <c r="A59" s="112">
        <v>10</v>
      </c>
      <c r="B59" s="108">
        <v>41</v>
      </c>
      <c r="C59" s="108">
        <f t="shared" si="6"/>
        <v>94</v>
      </c>
      <c r="D59" s="108">
        <v>45</v>
      </c>
      <c r="E59" s="108">
        <v>49</v>
      </c>
      <c r="F59" s="111" t="s">
        <v>160</v>
      </c>
      <c r="G59" s="108">
        <v>55</v>
      </c>
      <c r="H59" s="108">
        <f t="shared" si="7"/>
        <v>118</v>
      </c>
      <c r="I59" s="108">
        <v>59</v>
      </c>
      <c r="J59" s="8">
        <v>59</v>
      </c>
    </row>
    <row r="60" spans="1:10" ht="12.75" customHeight="1" x14ac:dyDescent="0.15">
      <c r="A60" s="112">
        <v>11</v>
      </c>
      <c r="B60" s="108">
        <v>130</v>
      </c>
      <c r="C60" s="108">
        <f t="shared" si="6"/>
        <v>325</v>
      </c>
      <c r="D60" s="108">
        <v>146</v>
      </c>
      <c r="E60" s="108">
        <v>179</v>
      </c>
      <c r="F60" s="111">
        <v>3</v>
      </c>
      <c r="G60" s="108">
        <v>54</v>
      </c>
      <c r="H60" s="108">
        <f t="shared" si="7"/>
        <v>157</v>
      </c>
      <c r="I60" s="108">
        <v>76</v>
      </c>
      <c r="J60" s="8">
        <v>81</v>
      </c>
    </row>
    <row r="61" spans="1:10" ht="12.75" customHeight="1" x14ac:dyDescent="0.15">
      <c r="A61" s="112">
        <v>12</v>
      </c>
      <c r="B61" s="108">
        <v>63</v>
      </c>
      <c r="C61" s="108">
        <f t="shared" si="6"/>
        <v>166</v>
      </c>
      <c r="D61" s="108">
        <v>77</v>
      </c>
      <c r="E61" s="108">
        <v>89</v>
      </c>
      <c r="F61" s="111">
        <v>4</v>
      </c>
      <c r="G61" s="108">
        <v>59</v>
      </c>
      <c r="H61" s="108">
        <f t="shared" si="7"/>
        <v>184</v>
      </c>
      <c r="I61" s="108">
        <v>99</v>
      </c>
      <c r="J61" s="8">
        <v>85</v>
      </c>
    </row>
    <row r="62" spans="1:10" ht="12.75" customHeight="1" x14ac:dyDescent="0.15">
      <c r="A62" s="112">
        <v>13</v>
      </c>
      <c r="B62" s="108">
        <v>47</v>
      </c>
      <c r="C62" s="108">
        <f t="shared" si="6"/>
        <v>122</v>
      </c>
      <c r="D62" s="108">
        <v>59</v>
      </c>
      <c r="E62" s="108">
        <v>63</v>
      </c>
      <c r="F62" s="111">
        <v>5</v>
      </c>
      <c r="G62" s="108">
        <v>53</v>
      </c>
      <c r="H62" s="108">
        <f t="shared" si="7"/>
        <v>146</v>
      </c>
      <c r="I62" s="108">
        <v>68</v>
      </c>
      <c r="J62" s="8">
        <v>78</v>
      </c>
    </row>
    <row r="63" spans="1:10" ht="12.75" customHeight="1" x14ac:dyDescent="0.15">
      <c r="A63" s="112">
        <v>14</v>
      </c>
      <c r="B63" s="108">
        <v>50</v>
      </c>
      <c r="C63" s="108">
        <f t="shared" si="6"/>
        <v>113</v>
      </c>
      <c r="D63" s="108">
        <v>59</v>
      </c>
      <c r="E63" s="108">
        <v>54</v>
      </c>
      <c r="F63" s="111">
        <v>6</v>
      </c>
      <c r="G63" s="108">
        <v>68</v>
      </c>
      <c r="H63" s="108">
        <f t="shared" si="7"/>
        <v>193</v>
      </c>
      <c r="I63" s="108">
        <v>89</v>
      </c>
      <c r="J63" s="8">
        <v>104</v>
      </c>
    </row>
    <row r="64" spans="1:10" ht="12.75" customHeight="1" x14ac:dyDescent="0.15">
      <c r="A64" s="115"/>
      <c r="B64" s="114"/>
      <c r="C64" s="114"/>
      <c r="D64" s="114"/>
      <c r="E64" s="114"/>
      <c r="F64" s="111">
        <v>7</v>
      </c>
      <c r="G64" s="108">
        <v>89</v>
      </c>
      <c r="H64" s="108">
        <f t="shared" si="7"/>
        <v>217</v>
      </c>
      <c r="I64" s="108">
        <v>106</v>
      </c>
      <c r="J64" s="8">
        <v>111</v>
      </c>
    </row>
    <row r="65" spans="1:10" ht="12.75" customHeight="1" x14ac:dyDescent="0.15">
      <c r="F65" s="111">
        <v>8</v>
      </c>
      <c r="G65" s="108">
        <v>47</v>
      </c>
      <c r="H65" s="108">
        <f t="shared" si="7"/>
        <v>135</v>
      </c>
      <c r="I65" s="108">
        <v>57</v>
      </c>
      <c r="J65" s="8">
        <v>78</v>
      </c>
    </row>
    <row r="66" spans="1:10" ht="12.75" customHeight="1" x14ac:dyDescent="0.15">
      <c r="A66" s="110" t="s">
        <v>173</v>
      </c>
      <c r="B66" s="108">
        <f>(SUM(B67:B73))+(SUM(G11:G22))</f>
        <v>2333</v>
      </c>
      <c r="C66" s="108">
        <f t="shared" ref="C66:C73" si="8">SUM(D66+E66)</f>
        <v>4709</v>
      </c>
      <c r="D66" s="108">
        <f>(SUM(D67:D73))+(SUM(I11:I22))</f>
        <v>2230</v>
      </c>
      <c r="E66" s="108">
        <f>(SUM(E67:E73))+(SUM(J11:J22))</f>
        <v>2479</v>
      </c>
      <c r="F66" s="111" t="s">
        <v>27</v>
      </c>
      <c r="G66" s="108">
        <v>87</v>
      </c>
      <c r="H66" s="108">
        <f t="shared" si="7"/>
        <v>181</v>
      </c>
      <c r="I66" s="108">
        <v>83</v>
      </c>
      <c r="J66" s="8">
        <v>98</v>
      </c>
    </row>
    <row r="67" spans="1:10" ht="12.75" customHeight="1" x14ac:dyDescent="0.15">
      <c r="A67" s="112" t="s">
        <v>148</v>
      </c>
      <c r="B67" s="108">
        <v>42</v>
      </c>
      <c r="C67" s="108">
        <f t="shared" si="8"/>
        <v>78</v>
      </c>
      <c r="D67" s="108">
        <v>45</v>
      </c>
      <c r="E67" s="108">
        <v>33</v>
      </c>
      <c r="F67" s="111" t="s">
        <v>155</v>
      </c>
      <c r="G67" s="108">
        <v>35</v>
      </c>
      <c r="H67" s="108">
        <f t="shared" si="7"/>
        <v>90</v>
      </c>
      <c r="I67" s="108">
        <v>51</v>
      </c>
      <c r="J67" s="8">
        <v>39</v>
      </c>
    </row>
    <row r="68" spans="1:10" ht="12.75" customHeight="1" x14ac:dyDescent="0.15">
      <c r="A68" s="112">
        <v>2</v>
      </c>
      <c r="B68" s="108">
        <v>216</v>
      </c>
      <c r="C68" s="108">
        <f t="shared" si="8"/>
        <v>339</v>
      </c>
      <c r="D68" s="108">
        <v>147</v>
      </c>
      <c r="E68" s="108">
        <v>192</v>
      </c>
      <c r="F68" s="111">
        <v>10</v>
      </c>
      <c r="G68" s="108">
        <v>80</v>
      </c>
      <c r="H68" s="108">
        <f t="shared" si="7"/>
        <v>198</v>
      </c>
      <c r="I68" s="108">
        <v>95</v>
      </c>
      <c r="J68" s="8">
        <v>103</v>
      </c>
    </row>
    <row r="69" spans="1:10" ht="12.75" customHeight="1" x14ac:dyDescent="0.15">
      <c r="A69" s="112">
        <v>3</v>
      </c>
      <c r="B69" s="108">
        <v>223</v>
      </c>
      <c r="C69" s="108">
        <f t="shared" si="8"/>
        <v>480</v>
      </c>
      <c r="D69" s="108">
        <v>240</v>
      </c>
      <c r="E69" s="108">
        <v>240</v>
      </c>
      <c r="F69" s="111">
        <v>11</v>
      </c>
      <c r="G69" s="108">
        <v>88</v>
      </c>
      <c r="H69" s="108">
        <f t="shared" si="7"/>
        <v>205</v>
      </c>
      <c r="I69" s="108">
        <v>100</v>
      </c>
      <c r="J69" s="8">
        <v>105</v>
      </c>
    </row>
    <row r="70" spans="1:10" ht="12.75" customHeight="1" x14ac:dyDescent="0.15">
      <c r="A70" s="112">
        <v>4</v>
      </c>
      <c r="B70" s="108">
        <v>78</v>
      </c>
      <c r="C70" s="108">
        <f t="shared" si="8"/>
        <v>196</v>
      </c>
      <c r="D70" s="108">
        <v>100</v>
      </c>
      <c r="E70" s="108">
        <v>96</v>
      </c>
      <c r="F70" s="111">
        <v>12</v>
      </c>
      <c r="G70" s="108">
        <v>42</v>
      </c>
      <c r="H70" s="108">
        <f t="shared" si="7"/>
        <v>108</v>
      </c>
      <c r="I70" s="108">
        <v>58</v>
      </c>
      <c r="J70" s="8">
        <v>50</v>
      </c>
    </row>
    <row r="71" spans="1:10" ht="12.75" customHeight="1" x14ac:dyDescent="0.15">
      <c r="A71" s="112">
        <v>5</v>
      </c>
      <c r="B71" s="108">
        <v>281</v>
      </c>
      <c r="C71" s="108">
        <f t="shared" si="8"/>
        <v>645</v>
      </c>
      <c r="D71" s="108">
        <v>305</v>
      </c>
      <c r="E71" s="108">
        <v>340</v>
      </c>
      <c r="F71" s="111">
        <v>13</v>
      </c>
      <c r="G71" s="108">
        <v>37</v>
      </c>
      <c r="H71" s="108">
        <f t="shared" si="7"/>
        <v>115</v>
      </c>
      <c r="I71" s="108">
        <v>62</v>
      </c>
      <c r="J71" s="8">
        <v>53</v>
      </c>
    </row>
    <row r="72" spans="1:10" ht="12.75" customHeight="1" x14ac:dyDescent="0.15">
      <c r="A72" s="112">
        <v>6</v>
      </c>
      <c r="B72" s="108">
        <v>95</v>
      </c>
      <c r="C72" s="108">
        <f t="shared" si="8"/>
        <v>239</v>
      </c>
      <c r="D72" s="108">
        <v>119</v>
      </c>
      <c r="E72" s="108">
        <v>120</v>
      </c>
      <c r="F72" s="112">
        <v>14</v>
      </c>
      <c r="G72" s="108">
        <v>82</v>
      </c>
      <c r="H72" s="108">
        <f t="shared" si="7"/>
        <v>199</v>
      </c>
      <c r="I72" s="108">
        <v>97</v>
      </c>
      <c r="J72" s="8">
        <v>102</v>
      </c>
    </row>
    <row r="73" spans="1:10" ht="12.75" customHeight="1" x14ac:dyDescent="0.15">
      <c r="A73" s="112">
        <v>7</v>
      </c>
      <c r="B73" s="108">
        <v>42</v>
      </c>
      <c r="C73" s="108">
        <f t="shared" si="8"/>
        <v>75</v>
      </c>
      <c r="D73" s="6">
        <v>34</v>
      </c>
      <c r="E73" s="6">
        <v>41</v>
      </c>
      <c r="F73" s="112">
        <v>15</v>
      </c>
      <c r="G73" s="8">
        <v>80</v>
      </c>
      <c r="H73" s="108">
        <f t="shared" si="7"/>
        <v>211</v>
      </c>
      <c r="I73" s="8">
        <v>110</v>
      </c>
      <c r="J73" s="8">
        <v>101</v>
      </c>
    </row>
    <row r="74" spans="1:10" ht="6.75" customHeight="1" x14ac:dyDescent="0.15"/>
    <row r="75" spans="1:10" ht="14.25" thickBot="1" x14ac:dyDescent="0.2">
      <c r="A75" s="116"/>
      <c r="B75" s="117"/>
      <c r="C75" s="117"/>
      <c r="D75" s="117"/>
      <c r="E75" s="117"/>
      <c r="F75" s="116"/>
      <c r="G75" s="117"/>
      <c r="H75" s="117"/>
      <c r="I75" s="117"/>
      <c r="J75" s="117"/>
    </row>
    <row r="76" spans="1:10" ht="14.25" thickTop="1" x14ac:dyDescent="0.15">
      <c r="A76" s="95" t="s">
        <v>117</v>
      </c>
      <c r="B76" s="95"/>
      <c r="C76" s="95"/>
      <c r="D76" s="95"/>
      <c r="E76" s="95"/>
      <c r="F76" s="95"/>
      <c r="G76" s="95"/>
      <c r="H76" s="95"/>
      <c r="I76" s="95"/>
      <c r="J76" s="95"/>
    </row>
  </sheetData>
  <mergeCells count="6">
    <mergeCell ref="C7:E7"/>
    <mergeCell ref="H7:J7"/>
    <mergeCell ref="A7:A8"/>
    <mergeCell ref="B7:B8"/>
    <mergeCell ref="F7:F8"/>
    <mergeCell ref="G7:G8"/>
  </mergeCells>
  <phoneticPr fontId="19"/>
  <pageMargins left="0.74803149606299213" right="0.74803149606299213" top="0.98425196850393681" bottom="0.98425196850393681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B84"/>
  <sheetViews>
    <sheetView view="pageBreakPreview" topLeftCell="A58" zoomScaleSheetLayoutView="100" workbookViewId="0">
      <selection activeCell="C81" sqref="C81"/>
    </sheetView>
  </sheetViews>
  <sheetFormatPr defaultColWidth="9" defaultRowHeight="12" x14ac:dyDescent="0.15"/>
  <cols>
    <col min="1" max="1" width="9" style="12"/>
    <col min="2" max="2" width="9.125" style="12" customWidth="1"/>
    <col min="3" max="13" width="8.125" style="12" customWidth="1"/>
    <col min="14" max="14" width="3.625" style="12" customWidth="1"/>
    <col min="15" max="27" width="8.125" style="12" customWidth="1"/>
    <col min="28" max="16384" width="9" style="12"/>
  </cols>
  <sheetData>
    <row r="1" spans="1:28" ht="17.25" x14ac:dyDescent="0.15">
      <c r="A1" s="15" t="s">
        <v>30</v>
      </c>
      <c r="Z1" s="30"/>
      <c r="AA1" s="92" t="s">
        <v>124</v>
      </c>
    </row>
    <row r="3" spans="1:28" s="94" customFormat="1" ht="17.25" x14ac:dyDescent="0.15">
      <c r="A3" s="93" t="s">
        <v>123</v>
      </c>
    </row>
    <row r="4" spans="1:28" s="94" customFormat="1" ht="6" customHeight="1" x14ac:dyDescent="0.15"/>
    <row r="5" spans="1:28" s="94" customFormat="1" ht="13.5" x14ac:dyDescent="0.15">
      <c r="A5" s="95" t="s">
        <v>33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30"/>
      <c r="X5" s="30"/>
      <c r="Y5" s="30"/>
      <c r="Z5" s="30"/>
      <c r="AA5" s="31" t="s">
        <v>151</v>
      </c>
    </row>
    <row r="6" spans="1:28" s="94" customFormat="1" ht="6" customHeight="1" thickBo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31"/>
      <c r="X6" s="31"/>
      <c r="Y6" s="31"/>
      <c r="Z6" s="31"/>
      <c r="AA6" s="31"/>
    </row>
    <row r="7" spans="1:28" ht="13.5" customHeight="1" thickTop="1" x14ac:dyDescent="0.15">
      <c r="A7" s="130" t="s">
        <v>167</v>
      </c>
      <c r="B7" s="123" t="s">
        <v>13</v>
      </c>
      <c r="C7" s="126" t="s">
        <v>36</v>
      </c>
      <c r="D7" s="126"/>
      <c r="E7" s="126"/>
      <c r="F7" s="126"/>
      <c r="G7" s="126"/>
      <c r="H7" s="126"/>
      <c r="I7" s="126"/>
      <c r="J7" s="126"/>
      <c r="K7" s="126"/>
      <c r="L7" s="126"/>
      <c r="M7" s="127"/>
      <c r="N7" s="20"/>
      <c r="O7" s="128" t="s">
        <v>37</v>
      </c>
      <c r="P7" s="129"/>
      <c r="Q7" s="129"/>
      <c r="R7" s="129"/>
      <c r="S7" s="129"/>
      <c r="T7" s="129"/>
      <c r="U7" s="129"/>
      <c r="V7" s="129"/>
      <c r="W7" s="129"/>
      <c r="X7" s="34"/>
      <c r="Y7" s="34"/>
      <c r="Z7" s="34"/>
      <c r="AA7" s="34"/>
    </row>
    <row r="8" spans="1:28" s="13" customFormat="1" ht="21" customHeight="1" x14ac:dyDescent="0.15">
      <c r="A8" s="131"/>
      <c r="B8" s="125"/>
      <c r="C8" s="24" t="s">
        <v>28</v>
      </c>
      <c r="D8" s="24" t="s">
        <v>6</v>
      </c>
      <c r="E8" s="24" t="s">
        <v>25</v>
      </c>
      <c r="F8" s="25" t="s">
        <v>7</v>
      </c>
      <c r="G8" s="24" t="s">
        <v>18</v>
      </c>
      <c r="H8" s="24" t="s">
        <v>41</v>
      </c>
      <c r="I8" s="24" t="s">
        <v>43</v>
      </c>
      <c r="J8" s="24" t="s">
        <v>44</v>
      </c>
      <c r="K8" s="24" t="s">
        <v>46</v>
      </c>
      <c r="L8" s="24" t="s">
        <v>42</v>
      </c>
      <c r="M8" s="27" t="s">
        <v>47</v>
      </c>
      <c r="N8" s="96"/>
      <c r="O8" s="16" t="s">
        <v>49</v>
      </c>
      <c r="P8" s="29" t="s">
        <v>26</v>
      </c>
      <c r="Q8" s="24" t="s">
        <v>126</v>
      </c>
      <c r="R8" s="25" t="s">
        <v>50</v>
      </c>
      <c r="S8" s="24" t="s">
        <v>11</v>
      </c>
      <c r="T8" s="24" t="s">
        <v>22</v>
      </c>
      <c r="U8" s="24" t="s">
        <v>19</v>
      </c>
      <c r="V8" s="24" t="s">
        <v>53</v>
      </c>
      <c r="W8" s="32" t="s">
        <v>54</v>
      </c>
    </row>
    <row r="9" spans="1:28" s="13" customFormat="1" ht="6.75" customHeight="1" x14ac:dyDescent="0.15">
      <c r="A9" s="96"/>
      <c r="B9" s="21"/>
      <c r="C9" s="96"/>
      <c r="D9" s="96"/>
      <c r="E9" s="96"/>
      <c r="F9" s="26"/>
      <c r="G9" s="96"/>
      <c r="H9" s="96"/>
      <c r="I9" s="96"/>
      <c r="J9" s="96"/>
      <c r="K9" s="96"/>
      <c r="L9" s="96"/>
      <c r="M9" s="96"/>
      <c r="N9" s="96"/>
      <c r="O9" s="96"/>
      <c r="P9" s="26"/>
      <c r="Q9" s="96"/>
      <c r="R9" s="26"/>
      <c r="S9" s="96"/>
      <c r="T9" s="96"/>
      <c r="U9" s="96"/>
      <c r="V9" s="96"/>
      <c r="W9" s="33"/>
    </row>
    <row r="10" spans="1:28" s="14" customFormat="1" ht="13.5" customHeight="1" x14ac:dyDescent="0.15">
      <c r="A10" s="17" t="s">
        <v>168</v>
      </c>
      <c r="B10" s="22">
        <f t="shared" ref="B10:B22" si="0">C10+B28</f>
        <v>505</v>
      </c>
      <c r="C10" s="22">
        <f t="shared" ref="C10:C22" si="1">SUM(D10:W10)</f>
        <v>205</v>
      </c>
      <c r="D10" s="22">
        <v>19</v>
      </c>
      <c r="E10" s="22">
        <v>2</v>
      </c>
      <c r="F10" s="22">
        <v>57</v>
      </c>
      <c r="G10" s="22">
        <v>16</v>
      </c>
      <c r="H10" s="22">
        <v>8</v>
      </c>
      <c r="I10" s="22">
        <v>7</v>
      </c>
      <c r="J10" s="22" t="s">
        <v>8</v>
      </c>
      <c r="K10" s="22">
        <v>9</v>
      </c>
      <c r="L10" s="22">
        <v>27</v>
      </c>
      <c r="M10" s="22">
        <v>2</v>
      </c>
      <c r="N10" s="22"/>
      <c r="O10" s="22" t="s">
        <v>8</v>
      </c>
      <c r="P10" s="22" t="s">
        <v>8</v>
      </c>
      <c r="Q10" s="22">
        <v>16</v>
      </c>
      <c r="R10" s="22">
        <v>2</v>
      </c>
      <c r="S10" s="22">
        <v>23</v>
      </c>
      <c r="T10" s="22">
        <v>1</v>
      </c>
      <c r="U10" s="22">
        <v>7</v>
      </c>
      <c r="V10" s="22" t="s">
        <v>8</v>
      </c>
      <c r="W10" s="22">
        <v>9</v>
      </c>
      <c r="AB10" s="36"/>
    </row>
    <row r="11" spans="1:28" s="14" customFormat="1" ht="13.5" customHeight="1" x14ac:dyDescent="0.15">
      <c r="A11" s="17">
        <v>25</v>
      </c>
      <c r="B11" s="22">
        <f t="shared" si="0"/>
        <v>522</v>
      </c>
      <c r="C11" s="22">
        <f t="shared" si="1"/>
        <v>240</v>
      </c>
      <c r="D11" s="22">
        <v>31</v>
      </c>
      <c r="E11" s="22">
        <v>7</v>
      </c>
      <c r="F11" s="22">
        <v>100</v>
      </c>
      <c r="G11" s="22">
        <v>8</v>
      </c>
      <c r="H11" s="22">
        <v>10</v>
      </c>
      <c r="I11" s="22">
        <v>9</v>
      </c>
      <c r="J11" s="22">
        <v>1</v>
      </c>
      <c r="K11" s="22">
        <v>6</v>
      </c>
      <c r="L11" s="22">
        <v>26</v>
      </c>
      <c r="M11" s="22">
        <v>5</v>
      </c>
      <c r="N11" s="22"/>
      <c r="O11" s="22">
        <v>2</v>
      </c>
      <c r="P11" s="22" t="s">
        <v>8</v>
      </c>
      <c r="Q11" s="22">
        <v>6</v>
      </c>
      <c r="R11" s="22" t="s">
        <v>8</v>
      </c>
      <c r="S11" s="22">
        <v>23</v>
      </c>
      <c r="T11" s="22">
        <v>1</v>
      </c>
      <c r="U11" s="22" t="s">
        <v>8</v>
      </c>
      <c r="V11" s="22" t="s">
        <v>8</v>
      </c>
      <c r="W11" s="22">
        <v>5</v>
      </c>
    </row>
    <row r="12" spans="1:28" s="14" customFormat="1" ht="13.5" customHeight="1" x14ac:dyDescent="0.15">
      <c r="A12" s="17">
        <v>26</v>
      </c>
      <c r="B12" s="22">
        <f t="shared" si="0"/>
        <v>562</v>
      </c>
      <c r="C12" s="22">
        <f t="shared" si="1"/>
        <v>263</v>
      </c>
      <c r="D12" s="22">
        <v>38</v>
      </c>
      <c r="E12" s="22">
        <v>6</v>
      </c>
      <c r="F12" s="22">
        <v>115</v>
      </c>
      <c r="G12" s="22">
        <v>14</v>
      </c>
      <c r="H12" s="22">
        <v>5</v>
      </c>
      <c r="I12" s="22">
        <v>7</v>
      </c>
      <c r="J12" s="22">
        <v>1</v>
      </c>
      <c r="K12" s="22">
        <v>3</v>
      </c>
      <c r="L12" s="22">
        <v>21</v>
      </c>
      <c r="M12" s="22">
        <v>5</v>
      </c>
      <c r="N12" s="22"/>
      <c r="O12" s="22" t="s">
        <v>8</v>
      </c>
      <c r="P12" s="22">
        <v>5</v>
      </c>
      <c r="Q12" s="22">
        <v>4</v>
      </c>
      <c r="R12" s="22">
        <v>1</v>
      </c>
      <c r="S12" s="22">
        <v>21</v>
      </c>
      <c r="T12" s="22">
        <v>1</v>
      </c>
      <c r="U12" s="22">
        <v>6</v>
      </c>
      <c r="V12" s="22">
        <v>1</v>
      </c>
      <c r="W12" s="22">
        <v>9</v>
      </c>
    </row>
    <row r="13" spans="1:28" s="14" customFormat="1" ht="13.5" customHeight="1" x14ac:dyDescent="0.15">
      <c r="A13" s="17">
        <v>27</v>
      </c>
      <c r="B13" s="22">
        <f t="shared" si="0"/>
        <v>508</v>
      </c>
      <c r="C13" s="22">
        <f t="shared" si="1"/>
        <v>263</v>
      </c>
      <c r="D13" s="22">
        <v>28</v>
      </c>
      <c r="E13" s="22">
        <v>7</v>
      </c>
      <c r="F13" s="22">
        <v>94</v>
      </c>
      <c r="G13" s="22">
        <v>15</v>
      </c>
      <c r="H13" s="22">
        <v>11</v>
      </c>
      <c r="I13" s="22">
        <v>16</v>
      </c>
      <c r="J13" s="22">
        <v>5</v>
      </c>
      <c r="K13" s="22">
        <v>4</v>
      </c>
      <c r="L13" s="22">
        <v>25</v>
      </c>
      <c r="M13" s="22">
        <v>14</v>
      </c>
      <c r="N13" s="22"/>
      <c r="O13" s="22">
        <v>1</v>
      </c>
      <c r="P13" s="22">
        <v>4</v>
      </c>
      <c r="Q13" s="22">
        <v>3</v>
      </c>
      <c r="R13" s="22" t="s">
        <v>8</v>
      </c>
      <c r="S13" s="22">
        <v>28</v>
      </c>
      <c r="T13" s="22">
        <v>1</v>
      </c>
      <c r="U13" s="22">
        <v>1</v>
      </c>
      <c r="V13" s="22">
        <v>1</v>
      </c>
      <c r="W13" s="22">
        <v>5</v>
      </c>
    </row>
    <row r="14" spans="1:28" s="14" customFormat="1" ht="13.5" customHeight="1" x14ac:dyDescent="0.15">
      <c r="A14" s="17">
        <v>28</v>
      </c>
      <c r="B14" s="22">
        <f t="shared" si="0"/>
        <v>510</v>
      </c>
      <c r="C14" s="22">
        <f t="shared" si="1"/>
        <v>255</v>
      </c>
      <c r="D14" s="22">
        <v>36</v>
      </c>
      <c r="E14" s="22">
        <v>4</v>
      </c>
      <c r="F14" s="22">
        <v>102</v>
      </c>
      <c r="G14" s="22">
        <v>8</v>
      </c>
      <c r="H14" s="22">
        <v>9</v>
      </c>
      <c r="I14" s="22">
        <v>7</v>
      </c>
      <c r="J14" s="22">
        <v>1</v>
      </c>
      <c r="K14" s="22">
        <v>4</v>
      </c>
      <c r="L14" s="22">
        <v>26</v>
      </c>
      <c r="M14" s="22">
        <v>9</v>
      </c>
      <c r="N14" s="22"/>
      <c r="O14" s="22" t="s">
        <v>8</v>
      </c>
      <c r="P14" s="22">
        <v>1</v>
      </c>
      <c r="Q14" s="22">
        <v>5</v>
      </c>
      <c r="R14" s="22">
        <v>4</v>
      </c>
      <c r="S14" s="22">
        <v>26</v>
      </c>
      <c r="T14" s="22">
        <v>1</v>
      </c>
      <c r="U14" s="22" t="s">
        <v>8</v>
      </c>
      <c r="V14" s="22">
        <v>2</v>
      </c>
      <c r="W14" s="22">
        <v>10</v>
      </c>
    </row>
    <row r="15" spans="1:28" s="14" customFormat="1" ht="13.5" customHeight="1" x14ac:dyDescent="0.15">
      <c r="A15" s="17">
        <v>29</v>
      </c>
      <c r="B15" s="22">
        <f t="shared" si="0"/>
        <v>486</v>
      </c>
      <c r="C15" s="22">
        <f t="shared" si="1"/>
        <v>261</v>
      </c>
      <c r="D15" s="22">
        <v>37</v>
      </c>
      <c r="E15" s="22">
        <v>9</v>
      </c>
      <c r="F15" s="22">
        <v>123</v>
      </c>
      <c r="G15" s="22">
        <v>13</v>
      </c>
      <c r="H15" s="22">
        <v>10</v>
      </c>
      <c r="I15" s="22">
        <v>6</v>
      </c>
      <c r="J15" s="22">
        <v>0</v>
      </c>
      <c r="K15" s="22">
        <v>3</v>
      </c>
      <c r="L15" s="22">
        <v>17</v>
      </c>
      <c r="M15" s="22">
        <v>8</v>
      </c>
      <c r="N15" s="22"/>
      <c r="O15" s="22">
        <v>3</v>
      </c>
      <c r="P15" s="22">
        <v>2</v>
      </c>
      <c r="Q15" s="22">
        <v>1</v>
      </c>
      <c r="R15" s="22">
        <v>2</v>
      </c>
      <c r="S15" s="22">
        <v>18</v>
      </c>
      <c r="T15" s="22">
        <v>2</v>
      </c>
      <c r="U15" s="22" t="s">
        <v>8</v>
      </c>
      <c r="V15" s="22" t="s">
        <v>8</v>
      </c>
      <c r="W15" s="22">
        <v>7</v>
      </c>
    </row>
    <row r="16" spans="1:28" s="14" customFormat="1" ht="13.5" customHeight="1" x14ac:dyDescent="0.15">
      <c r="A16" s="17">
        <v>30</v>
      </c>
      <c r="B16" s="22">
        <f t="shared" si="0"/>
        <v>447</v>
      </c>
      <c r="C16" s="22">
        <f t="shared" si="1"/>
        <v>224</v>
      </c>
      <c r="D16" s="22">
        <v>24</v>
      </c>
      <c r="E16" s="22">
        <v>4</v>
      </c>
      <c r="F16" s="22">
        <v>108</v>
      </c>
      <c r="G16" s="22">
        <v>7</v>
      </c>
      <c r="H16" s="22">
        <v>10</v>
      </c>
      <c r="I16" s="22">
        <v>10</v>
      </c>
      <c r="J16" s="22">
        <v>6</v>
      </c>
      <c r="K16" s="22">
        <v>0</v>
      </c>
      <c r="L16" s="22">
        <v>15</v>
      </c>
      <c r="M16" s="22">
        <v>10</v>
      </c>
      <c r="N16" s="22"/>
      <c r="O16" s="22">
        <v>1</v>
      </c>
      <c r="P16" s="22">
        <v>0</v>
      </c>
      <c r="Q16" s="22">
        <v>8</v>
      </c>
      <c r="R16" s="22">
        <v>0</v>
      </c>
      <c r="S16" s="22">
        <v>12</v>
      </c>
      <c r="T16" s="22">
        <v>0</v>
      </c>
      <c r="U16" s="22">
        <v>1</v>
      </c>
      <c r="V16" s="22">
        <v>0</v>
      </c>
      <c r="W16" s="22">
        <v>8</v>
      </c>
    </row>
    <row r="17" spans="1:27" s="14" customFormat="1" ht="13.5" customHeight="1" x14ac:dyDescent="0.15">
      <c r="A17" s="17" t="s">
        <v>153</v>
      </c>
      <c r="B17" s="22">
        <f t="shared" si="0"/>
        <v>523</v>
      </c>
      <c r="C17" s="22">
        <f t="shared" si="1"/>
        <v>257</v>
      </c>
      <c r="D17" s="22">
        <v>37</v>
      </c>
      <c r="E17" s="22">
        <v>3</v>
      </c>
      <c r="F17" s="22">
        <v>121</v>
      </c>
      <c r="G17" s="22">
        <v>8</v>
      </c>
      <c r="H17" s="22">
        <v>3</v>
      </c>
      <c r="I17" s="22">
        <v>8</v>
      </c>
      <c r="J17" s="22">
        <v>0</v>
      </c>
      <c r="K17" s="22">
        <v>1</v>
      </c>
      <c r="L17" s="22">
        <v>18</v>
      </c>
      <c r="M17" s="22">
        <v>14</v>
      </c>
      <c r="N17" s="22"/>
      <c r="O17" s="22">
        <v>0</v>
      </c>
      <c r="P17" s="22">
        <v>0</v>
      </c>
      <c r="Q17" s="22">
        <v>2</v>
      </c>
      <c r="R17" s="22">
        <v>2</v>
      </c>
      <c r="S17" s="22">
        <v>21</v>
      </c>
      <c r="T17" s="22">
        <v>0</v>
      </c>
      <c r="U17" s="22">
        <v>2</v>
      </c>
      <c r="V17" s="22">
        <v>0</v>
      </c>
      <c r="W17" s="22">
        <v>17</v>
      </c>
    </row>
    <row r="18" spans="1:27" s="14" customFormat="1" ht="13.5" customHeight="1" x14ac:dyDescent="0.15">
      <c r="A18" s="17">
        <v>2</v>
      </c>
      <c r="B18" s="22">
        <f t="shared" si="0"/>
        <v>474</v>
      </c>
      <c r="C18" s="22">
        <f t="shared" si="1"/>
        <v>235</v>
      </c>
      <c r="D18" s="22">
        <v>35</v>
      </c>
      <c r="E18" s="22">
        <v>21</v>
      </c>
      <c r="F18" s="22">
        <v>87</v>
      </c>
      <c r="G18" s="22">
        <v>14</v>
      </c>
      <c r="H18" s="22">
        <v>10</v>
      </c>
      <c r="I18" s="22">
        <v>4</v>
      </c>
      <c r="J18" s="22">
        <v>1</v>
      </c>
      <c r="K18" s="22">
        <v>4</v>
      </c>
      <c r="L18" s="22">
        <v>18</v>
      </c>
      <c r="M18" s="22">
        <v>7</v>
      </c>
      <c r="N18" s="22"/>
      <c r="O18" s="22">
        <v>1</v>
      </c>
      <c r="P18" s="22">
        <v>2</v>
      </c>
      <c r="Q18" s="22">
        <v>6</v>
      </c>
      <c r="R18" s="22">
        <v>0</v>
      </c>
      <c r="S18" s="22">
        <v>16</v>
      </c>
      <c r="T18" s="22">
        <v>1</v>
      </c>
      <c r="U18" s="22">
        <v>4</v>
      </c>
      <c r="V18" s="22">
        <v>0</v>
      </c>
      <c r="W18" s="22">
        <v>4</v>
      </c>
    </row>
    <row r="19" spans="1:27" s="14" customFormat="1" ht="13.5" customHeight="1" x14ac:dyDescent="0.15">
      <c r="A19" s="17">
        <v>3</v>
      </c>
      <c r="B19" s="22">
        <f t="shared" si="0"/>
        <v>389</v>
      </c>
      <c r="C19" s="22">
        <f t="shared" si="1"/>
        <v>151</v>
      </c>
      <c r="D19" s="22">
        <v>29</v>
      </c>
      <c r="E19" s="22">
        <v>8</v>
      </c>
      <c r="F19" s="22">
        <v>45</v>
      </c>
      <c r="G19" s="22">
        <v>10</v>
      </c>
      <c r="H19" s="22">
        <v>5</v>
      </c>
      <c r="I19" s="22">
        <v>10</v>
      </c>
      <c r="J19" s="22">
        <v>1</v>
      </c>
      <c r="K19" s="22">
        <v>3</v>
      </c>
      <c r="L19" s="22">
        <v>7</v>
      </c>
      <c r="M19" s="22">
        <v>6</v>
      </c>
      <c r="N19" s="22"/>
      <c r="O19" s="22">
        <v>6</v>
      </c>
      <c r="P19" s="22">
        <v>1</v>
      </c>
      <c r="Q19" s="22">
        <v>3</v>
      </c>
      <c r="R19" s="22">
        <v>2</v>
      </c>
      <c r="S19" s="22">
        <v>9</v>
      </c>
      <c r="T19" s="22">
        <v>0</v>
      </c>
      <c r="U19" s="22">
        <v>0</v>
      </c>
      <c r="V19" s="22">
        <v>0</v>
      </c>
      <c r="W19" s="22">
        <v>6</v>
      </c>
    </row>
    <row r="20" spans="1:27" s="14" customFormat="1" ht="13.5" customHeight="1" x14ac:dyDescent="0.15">
      <c r="A20" s="17">
        <v>4</v>
      </c>
      <c r="B20" s="22">
        <f t="shared" si="0"/>
        <v>386</v>
      </c>
      <c r="C20" s="22">
        <f t="shared" si="1"/>
        <v>184</v>
      </c>
      <c r="D20" s="22">
        <v>29</v>
      </c>
      <c r="E20" s="22">
        <v>8</v>
      </c>
      <c r="F20" s="22">
        <v>73</v>
      </c>
      <c r="G20" s="22">
        <v>4</v>
      </c>
      <c r="H20" s="22">
        <v>3</v>
      </c>
      <c r="I20" s="22">
        <v>7</v>
      </c>
      <c r="J20" s="22">
        <v>0</v>
      </c>
      <c r="K20" s="22">
        <v>1</v>
      </c>
      <c r="L20" s="22">
        <v>18</v>
      </c>
      <c r="M20" s="22">
        <v>9</v>
      </c>
      <c r="N20" s="22"/>
      <c r="O20" s="22">
        <v>0</v>
      </c>
      <c r="P20" s="22">
        <v>1</v>
      </c>
      <c r="Q20" s="22">
        <v>6</v>
      </c>
      <c r="R20" s="22">
        <v>1</v>
      </c>
      <c r="S20" s="22">
        <v>11</v>
      </c>
      <c r="T20" s="22">
        <v>1</v>
      </c>
      <c r="U20" s="22">
        <v>0</v>
      </c>
      <c r="V20" s="22">
        <v>9</v>
      </c>
      <c r="W20" s="22">
        <v>3</v>
      </c>
    </row>
    <row r="21" spans="1:27" s="14" customFormat="1" ht="13.5" customHeight="1" x14ac:dyDescent="0.15">
      <c r="A21" s="17">
        <v>5</v>
      </c>
      <c r="B21" s="22">
        <f t="shared" si="0"/>
        <v>434</v>
      </c>
      <c r="C21" s="22">
        <f t="shared" si="1"/>
        <v>187</v>
      </c>
      <c r="D21" s="22">
        <v>30</v>
      </c>
      <c r="E21" s="22">
        <v>5</v>
      </c>
      <c r="F21" s="22">
        <v>79</v>
      </c>
      <c r="G21" s="22">
        <v>5</v>
      </c>
      <c r="H21" s="22">
        <v>7</v>
      </c>
      <c r="I21" s="22">
        <v>4</v>
      </c>
      <c r="J21" s="22">
        <v>2</v>
      </c>
      <c r="K21" s="22" t="s">
        <v>8</v>
      </c>
      <c r="L21" s="22">
        <v>18</v>
      </c>
      <c r="M21" s="22">
        <v>12</v>
      </c>
      <c r="N21" s="22"/>
      <c r="O21" s="22">
        <v>3</v>
      </c>
      <c r="P21" s="22">
        <v>2</v>
      </c>
      <c r="Q21" s="22">
        <v>1</v>
      </c>
      <c r="R21" s="22">
        <v>1</v>
      </c>
      <c r="S21" s="22">
        <v>6</v>
      </c>
      <c r="T21" s="22">
        <v>3</v>
      </c>
      <c r="U21" s="22">
        <v>2</v>
      </c>
      <c r="V21" s="22" t="s">
        <v>8</v>
      </c>
      <c r="W21" s="22">
        <v>7</v>
      </c>
    </row>
    <row r="22" spans="1:27" s="14" customFormat="1" ht="13.5" customHeight="1" x14ac:dyDescent="0.15">
      <c r="A22" s="17">
        <v>6</v>
      </c>
      <c r="B22" s="22">
        <f t="shared" si="0"/>
        <v>365</v>
      </c>
      <c r="C22" s="22">
        <f t="shared" si="1"/>
        <v>137</v>
      </c>
      <c r="D22" s="22">
        <v>15</v>
      </c>
      <c r="E22" s="22">
        <v>3</v>
      </c>
      <c r="F22" s="22">
        <v>37</v>
      </c>
      <c r="G22" s="22">
        <v>11</v>
      </c>
      <c r="H22" s="22">
        <v>4</v>
      </c>
      <c r="I22" s="22">
        <v>4</v>
      </c>
      <c r="J22" s="22">
        <v>5</v>
      </c>
      <c r="K22" s="22" t="s">
        <v>8</v>
      </c>
      <c r="L22" s="22">
        <v>25</v>
      </c>
      <c r="M22" s="22">
        <v>5</v>
      </c>
      <c r="N22" s="22"/>
      <c r="O22" s="22">
        <v>3</v>
      </c>
      <c r="P22" s="22">
        <v>2</v>
      </c>
      <c r="Q22" s="22">
        <v>3</v>
      </c>
      <c r="R22" s="22">
        <v>1</v>
      </c>
      <c r="S22" s="22">
        <v>12</v>
      </c>
      <c r="T22" s="22" t="s">
        <v>8</v>
      </c>
      <c r="U22" s="22">
        <v>1</v>
      </c>
      <c r="V22" s="22">
        <v>1</v>
      </c>
      <c r="W22" s="22">
        <v>5</v>
      </c>
    </row>
    <row r="23" spans="1:27" ht="6.75" customHeight="1" thickBot="1" x14ac:dyDescent="0.2">
      <c r="A23" s="18"/>
      <c r="B23" s="2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2"/>
      <c r="O23" s="18"/>
      <c r="P23" s="18"/>
      <c r="Q23" s="18"/>
      <c r="R23" s="18"/>
      <c r="S23" s="18"/>
      <c r="T23" s="18"/>
      <c r="U23" s="18"/>
      <c r="V23" s="18"/>
      <c r="W23" s="18"/>
      <c r="X23" s="22"/>
      <c r="Y23" s="22"/>
      <c r="Z23" s="22"/>
      <c r="AA23" s="22"/>
    </row>
    <row r="24" spans="1:27" ht="9.75" customHeight="1" thickTop="1" thickBo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s="13" customFormat="1" ht="13.5" customHeight="1" thickTop="1" x14ac:dyDescent="0.15">
      <c r="A25" s="130" t="s">
        <v>167</v>
      </c>
      <c r="B25" s="126" t="s">
        <v>36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7"/>
      <c r="N25" s="20"/>
      <c r="O25" s="130" t="s">
        <v>38</v>
      </c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7"/>
    </row>
    <row r="26" spans="1:27" s="13" customFormat="1" ht="21" customHeight="1" x14ac:dyDescent="0.15">
      <c r="A26" s="131"/>
      <c r="B26" s="24" t="s">
        <v>45</v>
      </c>
      <c r="C26" s="24" t="s">
        <v>56</v>
      </c>
      <c r="D26" s="24" t="s">
        <v>31</v>
      </c>
      <c r="E26" s="24" t="s">
        <v>57</v>
      </c>
      <c r="F26" s="24" t="s">
        <v>59</v>
      </c>
      <c r="G26" s="24" t="s">
        <v>51</v>
      </c>
      <c r="H26" s="24" t="s">
        <v>9</v>
      </c>
      <c r="I26" s="24" t="s">
        <v>60</v>
      </c>
      <c r="J26" s="24" t="s">
        <v>15</v>
      </c>
      <c r="K26" s="24" t="s">
        <v>40</v>
      </c>
      <c r="L26" s="24" t="s">
        <v>34</v>
      </c>
      <c r="M26" s="27" t="s">
        <v>61</v>
      </c>
      <c r="N26" s="96"/>
      <c r="O26" s="16" t="s">
        <v>62</v>
      </c>
      <c r="P26" s="25" t="s">
        <v>32</v>
      </c>
      <c r="Q26" s="24" t="s">
        <v>29</v>
      </c>
      <c r="R26" s="24" t="s">
        <v>63</v>
      </c>
      <c r="S26" s="24" t="s">
        <v>65</v>
      </c>
      <c r="T26" s="24" t="s">
        <v>12</v>
      </c>
      <c r="U26" s="24" t="s">
        <v>3</v>
      </c>
      <c r="V26" s="24" t="s">
        <v>66</v>
      </c>
      <c r="W26" s="24" t="s">
        <v>24</v>
      </c>
      <c r="X26" s="24" t="s">
        <v>67</v>
      </c>
      <c r="Y26" s="24" t="s">
        <v>69</v>
      </c>
      <c r="Z26" s="24" t="s">
        <v>70</v>
      </c>
      <c r="AA26" s="32" t="s">
        <v>71</v>
      </c>
    </row>
    <row r="27" spans="1:27" s="14" customFormat="1" ht="7.5" customHeight="1" x14ac:dyDescent="0.15">
      <c r="A27" s="96"/>
      <c r="B27" s="21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2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33"/>
    </row>
    <row r="28" spans="1:27" s="14" customFormat="1" ht="13.5" customHeight="1" x14ac:dyDescent="0.15">
      <c r="A28" s="17" t="s">
        <v>168</v>
      </c>
      <c r="B28" s="22">
        <f t="shared" ref="B28:B40" si="2">SUM(C28:AA28)</f>
        <v>300</v>
      </c>
      <c r="C28" s="22">
        <v>14</v>
      </c>
      <c r="D28" s="22">
        <v>7</v>
      </c>
      <c r="E28" s="22">
        <v>70</v>
      </c>
      <c r="F28" s="22">
        <v>7</v>
      </c>
      <c r="G28" s="22">
        <v>3</v>
      </c>
      <c r="H28" s="22">
        <v>5</v>
      </c>
      <c r="I28" s="22">
        <v>2</v>
      </c>
      <c r="J28" s="22">
        <v>7</v>
      </c>
      <c r="K28" s="22">
        <v>2</v>
      </c>
      <c r="L28" s="22">
        <v>32</v>
      </c>
      <c r="M28" s="22">
        <v>27</v>
      </c>
      <c r="N28" s="22"/>
      <c r="O28" s="22">
        <v>51</v>
      </c>
      <c r="P28" s="22">
        <v>38</v>
      </c>
      <c r="Q28" s="22" t="s">
        <v>8</v>
      </c>
      <c r="R28" s="22">
        <v>2</v>
      </c>
      <c r="S28" s="22">
        <v>5</v>
      </c>
      <c r="T28" s="22">
        <v>3</v>
      </c>
      <c r="U28" s="22">
        <v>1</v>
      </c>
      <c r="V28" s="22">
        <v>1</v>
      </c>
      <c r="W28" s="22" t="s">
        <v>8</v>
      </c>
      <c r="X28" s="22">
        <v>2</v>
      </c>
      <c r="Y28" s="22">
        <v>16</v>
      </c>
      <c r="Z28" s="22">
        <v>4</v>
      </c>
      <c r="AA28" s="22">
        <v>1</v>
      </c>
    </row>
    <row r="29" spans="1:27" s="14" customFormat="1" ht="13.5" customHeight="1" x14ac:dyDescent="0.15">
      <c r="A29" s="17">
        <v>25</v>
      </c>
      <c r="B29" s="22">
        <f t="shared" si="2"/>
        <v>282</v>
      </c>
      <c r="C29" s="22">
        <v>6</v>
      </c>
      <c r="D29" s="22">
        <v>6</v>
      </c>
      <c r="E29" s="22">
        <v>63</v>
      </c>
      <c r="F29" s="22">
        <v>1</v>
      </c>
      <c r="G29" s="22">
        <v>7</v>
      </c>
      <c r="H29" s="22">
        <v>5</v>
      </c>
      <c r="I29" s="22">
        <v>4</v>
      </c>
      <c r="J29" s="22">
        <v>4</v>
      </c>
      <c r="K29" s="22">
        <v>7</v>
      </c>
      <c r="L29" s="22">
        <v>26</v>
      </c>
      <c r="M29" s="22">
        <v>15</v>
      </c>
      <c r="N29" s="22"/>
      <c r="O29" s="22">
        <v>43</v>
      </c>
      <c r="P29" s="22">
        <v>39</v>
      </c>
      <c r="Q29" s="22">
        <v>2</v>
      </c>
      <c r="R29" s="22">
        <v>4</v>
      </c>
      <c r="S29" s="22">
        <v>4</v>
      </c>
      <c r="T29" s="22">
        <v>2</v>
      </c>
      <c r="U29" s="22" t="s">
        <v>8</v>
      </c>
      <c r="V29" s="22">
        <v>3</v>
      </c>
      <c r="W29" s="22">
        <v>6</v>
      </c>
      <c r="X29" s="22">
        <v>3</v>
      </c>
      <c r="Y29" s="22">
        <v>20</v>
      </c>
      <c r="Z29" s="22">
        <v>9</v>
      </c>
      <c r="AA29" s="22">
        <v>3</v>
      </c>
    </row>
    <row r="30" spans="1:27" s="14" customFormat="1" ht="13.5" customHeight="1" x14ac:dyDescent="0.15">
      <c r="A30" s="17">
        <v>26</v>
      </c>
      <c r="B30" s="22">
        <f t="shared" si="2"/>
        <v>299</v>
      </c>
      <c r="C30" s="22">
        <v>18</v>
      </c>
      <c r="D30" s="22">
        <v>4</v>
      </c>
      <c r="E30" s="22">
        <v>69</v>
      </c>
      <c r="F30" s="22">
        <v>7</v>
      </c>
      <c r="G30" s="22">
        <v>3</v>
      </c>
      <c r="H30" s="22">
        <v>12</v>
      </c>
      <c r="I30" s="22">
        <v>4</v>
      </c>
      <c r="J30" s="22">
        <v>2</v>
      </c>
      <c r="K30" s="22">
        <v>3</v>
      </c>
      <c r="L30" s="22">
        <v>29</v>
      </c>
      <c r="M30" s="22">
        <v>30</v>
      </c>
      <c r="N30" s="22"/>
      <c r="O30" s="22">
        <v>48</v>
      </c>
      <c r="P30" s="22">
        <v>23</v>
      </c>
      <c r="Q30" s="22" t="s">
        <v>8</v>
      </c>
      <c r="R30" s="22" t="s">
        <v>8</v>
      </c>
      <c r="S30" s="22" t="s">
        <v>8</v>
      </c>
      <c r="T30" s="22" t="s">
        <v>8</v>
      </c>
      <c r="U30" s="22" t="s">
        <v>8</v>
      </c>
      <c r="V30" s="22">
        <v>3</v>
      </c>
      <c r="W30" s="22">
        <v>3</v>
      </c>
      <c r="X30" s="22">
        <v>6</v>
      </c>
      <c r="Y30" s="22">
        <v>26</v>
      </c>
      <c r="Z30" s="22">
        <v>6</v>
      </c>
      <c r="AA30" s="22">
        <v>3</v>
      </c>
    </row>
    <row r="31" spans="1:27" s="14" customFormat="1" ht="13.5" customHeight="1" x14ac:dyDescent="0.15">
      <c r="A31" s="17">
        <v>27</v>
      </c>
      <c r="B31" s="22">
        <f t="shared" si="2"/>
        <v>245</v>
      </c>
      <c r="C31" s="22">
        <v>14</v>
      </c>
      <c r="D31" s="22">
        <v>3</v>
      </c>
      <c r="E31" s="22">
        <v>52</v>
      </c>
      <c r="F31" s="22">
        <v>6</v>
      </c>
      <c r="G31" s="22">
        <v>2</v>
      </c>
      <c r="H31" s="22">
        <v>8</v>
      </c>
      <c r="I31" s="22">
        <v>2</v>
      </c>
      <c r="J31" s="22">
        <v>4</v>
      </c>
      <c r="K31" s="22">
        <v>4</v>
      </c>
      <c r="L31" s="22">
        <v>18</v>
      </c>
      <c r="M31" s="22">
        <v>16</v>
      </c>
      <c r="N31" s="22"/>
      <c r="O31" s="22">
        <v>47</v>
      </c>
      <c r="P31" s="22">
        <v>31</v>
      </c>
      <c r="Q31" s="22">
        <v>2</v>
      </c>
      <c r="R31" s="22" t="s">
        <v>8</v>
      </c>
      <c r="S31" s="22" t="s">
        <v>8</v>
      </c>
      <c r="T31" s="22" t="s">
        <v>8</v>
      </c>
      <c r="U31" s="22">
        <v>1</v>
      </c>
      <c r="V31" s="22" t="s">
        <v>8</v>
      </c>
      <c r="W31" s="22">
        <v>5</v>
      </c>
      <c r="X31" s="22">
        <v>7</v>
      </c>
      <c r="Y31" s="22">
        <v>15</v>
      </c>
      <c r="Z31" s="22">
        <v>7</v>
      </c>
      <c r="AA31" s="22">
        <v>1</v>
      </c>
    </row>
    <row r="32" spans="1:27" s="14" customFormat="1" ht="13.5" customHeight="1" x14ac:dyDescent="0.15">
      <c r="A32" s="17">
        <v>28</v>
      </c>
      <c r="B32" s="22">
        <f t="shared" si="2"/>
        <v>255</v>
      </c>
      <c r="C32" s="22">
        <v>18</v>
      </c>
      <c r="D32" s="22">
        <v>7</v>
      </c>
      <c r="E32" s="22">
        <v>81</v>
      </c>
      <c r="F32" s="22">
        <v>1</v>
      </c>
      <c r="G32" s="22">
        <v>9</v>
      </c>
      <c r="H32" s="22">
        <v>9</v>
      </c>
      <c r="I32" s="22" t="s">
        <v>8</v>
      </c>
      <c r="J32" s="22">
        <v>4</v>
      </c>
      <c r="K32" s="22">
        <v>5</v>
      </c>
      <c r="L32" s="22">
        <v>11</v>
      </c>
      <c r="M32" s="22">
        <v>8</v>
      </c>
      <c r="N32" s="22"/>
      <c r="O32" s="22">
        <v>36</v>
      </c>
      <c r="P32" s="22">
        <v>18</v>
      </c>
      <c r="Q32" s="22" t="s">
        <v>8</v>
      </c>
      <c r="R32" s="22">
        <v>3</v>
      </c>
      <c r="S32" s="22">
        <v>8</v>
      </c>
      <c r="T32" s="22">
        <v>3</v>
      </c>
      <c r="U32" s="22" t="s">
        <v>8</v>
      </c>
      <c r="V32" s="22">
        <v>1</v>
      </c>
      <c r="W32" s="22">
        <v>1</v>
      </c>
      <c r="X32" s="22">
        <v>1</v>
      </c>
      <c r="Y32" s="22">
        <v>19</v>
      </c>
      <c r="Z32" s="22">
        <v>6</v>
      </c>
      <c r="AA32" s="22">
        <v>6</v>
      </c>
    </row>
    <row r="33" spans="1:28" s="14" customFormat="1" ht="13.5" customHeight="1" x14ac:dyDescent="0.15">
      <c r="A33" s="17">
        <v>29</v>
      </c>
      <c r="B33" s="22">
        <f t="shared" si="2"/>
        <v>225</v>
      </c>
      <c r="C33" s="22">
        <v>4</v>
      </c>
      <c r="D33" s="22">
        <v>6</v>
      </c>
      <c r="E33" s="22">
        <v>58</v>
      </c>
      <c r="F33" s="22">
        <v>1</v>
      </c>
      <c r="G33" s="22">
        <v>4</v>
      </c>
      <c r="H33" s="22">
        <v>11</v>
      </c>
      <c r="I33" s="22">
        <v>7</v>
      </c>
      <c r="J33" s="22">
        <v>2</v>
      </c>
      <c r="K33" s="22">
        <v>2</v>
      </c>
      <c r="L33" s="22">
        <v>16</v>
      </c>
      <c r="M33" s="22">
        <v>15</v>
      </c>
      <c r="N33" s="22"/>
      <c r="O33" s="22">
        <v>37</v>
      </c>
      <c r="P33" s="22">
        <v>20</v>
      </c>
      <c r="Q33" s="22">
        <v>1</v>
      </c>
      <c r="R33" s="22">
        <v>2</v>
      </c>
      <c r="S33" s="22">
        <v>4</v>
      </c>
      <c r="T33" s="22">
        <v>1</v>
      </c>
      <c r="U33" s="22" t="s">
        <v>8</v>
      </c>
      <c r="V33" s="22">
        <v>1</v>
      </c>
      <c r="W33" s="22" t="s">
        <v>8</v>
      </c>
      <c r="X33" s="22">
        <v>1</v>
      </c>
      <c r="Y33" s="22">
        <v>25</v>
      </c>
      <c r="Z33" s="22">
        <v>7</v>
      </c>
      <c r="AA33" s="22" t="s">
        <v>8</v>
      </c>
    </row>
    <row r="34" spans="1:28" s="14" customFormat="1" ht="13.5" customHeight="1" x14ac:dyDescent="0.15">
      <c r="A34" s="17">
        <v>30</v>
      </c>
      <c r="B34" s="22">
        <f t="shared" si="2"/>
        <v>223</v>
      </c>
      <c r="C34" s="22">
        <v>7</v>
      </c>
      <c r="D34" s="22">
        <v>8</v>
      </c>
      <c r="E34" s="22">
        <v>54</v>
      </c>
      <c r="F34" s="22">
        <v>4</v>
      </c>
      <c r="G34" s="22">
        <v>3</v>
      </c>
      <c r="H34" s="22">
        <v>5</v>
      </c>
      <c r="I34" s="22">
        <v>2</v>
      </c>
      <c r="J34" s="22">
        <v>1</v>
      </c>
      <c r="K34" s="22">
        <v>6</v>
      </c>
      <c r="L34" s="22">
        <v>15</v>
      </c>
      <c r="M34" s="22">
        <v>6</v>
      </c>
      <c r="N34" s="22"/>
      <c r="O34" s="22">
        <v>47</v>
      </c>
      <c r="P34" s="22">
        <v>21</v>
      </c>
      <c r="Q34" s="22">
        <v>0</v>
      </c>
      <c r="R34" s="22">
        <v>1</v>
      </c>
      <c r="S34" s="22">
        <v>5</v>
      </c>
      <c r="T34" s="22">
        <v>1</v>
      </c>
      <c r="U34" s="22">
        <v>0</v>
      </c>
      <c r="V34" s="22">
        <v>1</v>
      </c>
      <c r="W34" s="22">
        <v>1</v>
      </c>
      <c r="X34" s="22">
        <v>4</v>
      </c>
      <c r="Y34" s="22">
        <v>14</v>
      </c>
      <c r="Z34" s="22">
        <v>17</v>
      </c>
      <c r="AA34" s="22">
        <v>0</v>
      </c>
    </row>
    <row r="35" spans="1:28" s="14" customFormat="1" ht="13.5" customHeight="1" x14ac:dyDescent="0.15">
      <c r="A35" s="17" t="s">
        <v>153</v>
      </c>
      <c r="B35" s="22">
        <f t="shared" si="2"/>
        <v>266</v>
      </c>
      <c r="C35" s="22">
        <v>15</v>
      </c>
      <c r="D35" s="22">
        <v>7</v>
      </c>
      <c r="E35" s="22">
        <v>72</v>
      </c>
      <c r="F35" s="22">
        <v>2</v>
      </c>
      <c r="G35" s="22">
        <v>1</v>
      </c>
      <c r="H35" s="22">
        <v>10</v>
      </c>
      <c r="I35" s="22">
        <v>1</v>
      </c>
      <c r="J35" s="22">
        <v>1</v>
      </c>
      <c r="K35" s="22">
        <v>3</v>
      </c>
      <c r="L35" s="22">
        <v>24</v>
      </c>
      <c r="M35" s="22">
        <v>10</v>
      </c>
      <c r="N35" s="22"/>
      <c r="O35" s="22">
        <v>42</v>
      </c>
      <c r="P35" s="22">
        <v>16</v>
      </c>
      <c r="Q35" s="22">
        <v>0</v>
      </c>
      <c r="R35" s="22">
        <v>4</v>
      </c>
      <c r="S35" s="22">
        <v>3</v>
      </c>
      <c r="T35" s="22">
        <v>0</v>
      </c>
      <c r="U35" s="22">
        <v>0</v>
      </c>
      <c r="V35" s="22">
        <v>4</v>
      </c>
      <c r="W35" s="22">
        <v>5</v>
      </c>
      <c r="X35" s="22">
        <v>1</v>
      </c>
      <c r="Y35" s="22">
        <v>22</v>
      </c>
      <c r="Z35" s="22">
        <v>23</v>
      </c>
      <c r="AA35" s="22">
        <v>0</v>
      </c>
    </row>
    <row r="36" spans="1:28" s="14" customFormat="1" ht="13.5" customHeight="1" x14ac:dyDescent="0.15">
      <c r="A36" s="17">
        <v>2</v>
      </c>
      <c r="B36" s="22">
        <f t="shared" si="2"/>
        <v>239</v>
      </c>
      <c r="C36" s="22">
        <v>6</v>
      </c>
      <c r="D36" s="22">
        <v>6</v>
      </c>
      <c r="E36" s="22">
        <v>68</v>
      </c>
      <c r="F36" s="22">
        <v>4</v>
      </c>
      <c r="G36" s="22">
        <v>7</v>
      </c>
      <c r="H36" s="22">
        <v>5</v>
      </c>
      <c r="I36" s="22">
        <v>1</v>
      </c>
      <c r="J36" s="22">
        <v>0</v>
      </c>
      <c r="K36" s="22">
        <v>1</v>
      </c>
      <c r="L36" s="22">
        <v>20</v>
      </c>
      <c r="M36" s="22">
        <v>18</v>
      </c>
      <c r="N36" s="22"/>
      <c r="O36" s="22">
        <v>29</v>
      </c>
      <c r="P36" s="22">
        <v>25</v>
      </c>
      <c r="Q36" s="22">
        <v>0</v>
      </c>
      <c r="R36" s="22">
        <v>3</v>
      </c>
      <c r="S36" s="22">
        <v>12</v>
      </c>
      <c r="T36" s="22">
        <v>1</v>
      </c>
      <c r="U36" s="22">
        <v>0</v>
      </c>
      <c r="V36" s="22">
        <v>1</v>
      </c>
      <c r="W36" s="22">
        <v>3</v>
      </c>
      <c r="X36" s="22">
        <v>1</v>
      </c>
      <c r="Y36" s="22">
        <v>18</v>
      </c>
      <c r="Z36" s="22">
        <v>10</v>
      </c>
      <c r="AA36" s="22">
        <v>0</v>
      </c>
    </row>
    <row r="37" spans="1:28" s="14" customFormat="1" ht="13.5" customHeight="1" x14ac:dyDescent="0.15">
      <c r="A37" s="17">
        <v>3</v>
      </c>
      <c r="B37" s="22">
        <f t="shared" si="2"/>
        <v>238</v>
      </c>
      <c r="C37" s="22">
        <v>9</v>
      </c>
      <c r="D37" s="22">
        <v>8</v>
      </c>
      <c r="E37" s="22">
        <v>64</v>
      </c>
      <c r="F37" s="22">
        <v>6</v>
      </c>
      <c r="G37" s="22">
        <v>1</v>
      </c>
      <c r="H37" s="22">
        <v>3</v>
      </c>
      <c r="I37" s="22">
        <v>2</v>
      </c>
      <c r="J37" s="22">
        <v>7</v>
      </c>
      <c r="K37" s="22">
        <v>2</v>
      </c>
      <c r="L37" s="22">
        <v>23</v>
      </c>
      <c r="M37" s="22">
        <v>35</v>
      </c>
      <c r="N37" s="22"/>
      <c r="O37" s="22">
        <v>34</v>
      </c>
      <c r="P37" s="22">
        <v>14</v>
      </c>
      <c r="Q37" s="22">
        <v>0</v>
      </c>
      <c r="R37" s="22">
        <v>2</v>
      </c>
      <c r="S37" s="22">
        <v>1</v>
      </c>
      <c r="T37" s="22">
        <v>0</v>
      </c>
      <c r="U37" s="22">
        <v>0</v>
      </c>
      <c r="V37" s="22">
        <v>1</v>
      </c>
      <c r="W37" s="22">
        <v>6</v>
      </c>
      <c r="X37" s="22">
        <v>1</v>
      </c>
      <c r="Y37" s="22">
        <v>15</v>
      </c>
      <c r="Z37" s="22">
        <v>4</v>
      </c>
      <c r="AA37" s="22">
        <v>0</v>
      </c>
    </row>
    <row r="38" spans="1:28" s="14" customFormat="1" ht="13.5" customHeight="1" x14ac:dyDescent="0.15">
      <c r="A38" s="17">
        <v>4</v>
      </c>
      <c r="B38" s="22">
        <f t="shared" si="2"/>
        <v>202</v>
      </c>
      <c r="C38" s="22">
        <v>5</v>
      </c>
      <c r="D38" s="22">
        <v>6</v>
      </c>
      <c r="E38" s="22">
        <v>52</v>
      </c>
      <c r="F38" s="22">
        <v>5</v>
      </c>
      <c r="G38" s="22">
        <v>0</v>
      </c>
      <c r="H38" s="22">
        <v>8</v>
      </c>
      <c r="I38" s="22">
        <v>2</v>
      </c>
      <c r="J38" s="22">
        <v>2</v>
      </c>
      <c r="K38" s="22">
        <v>2</v>
      </c>
      <c r="L38" s="22">
        <v>13</v>
      </c>
      <c r="M38" s="22">
        <v>35</v>
      </c>
      <c r="N38" s="22"/>
      <c r="O38" s="22">
        <v>22</v>
      </c>
      <c r="P38" s="22">
        <v>17</v>
      </c>
      <c r="Q38" s="22">
        <v>0</v>
      </c>
      <c r="R38" s="22">
        <v>1</v>
      </c>
      <c r="S38" s="22">
        <v>1</v>
      </c>
      <c r="T38" s="22">
        <v>0</v>
      </c>
      <c r="U38" s="22">
        <v>0</v>
      </c>
      <c r="V38" s="22">
        <v>3</v>
      </c>
      <c r="W38" s="22">
        <v>3</v>
      </c>
      <c r="X38" s="22">
        <v>0</v>
      </c>
      <c r="Y38" s="22">
        <v>17</v>
      </c>
      <c r="Z38" s="22">
        <v>8</v>
      </c>
      <c r="AA38" s="22">
        <v>0</v>
      </c>
    </row>
    <row r="39" spans="1:28" s="14" customFormat="1" ht="13.5" customHeight="1" x14ac:dyDescent="0.15">
      <c r="A39" s="17">
        <v>5</v>
      </c>
      <c r="B39" s="22">
        <f t="shared" si="2"/>
        <v>247</v>
      </c>
      <c r="C39" s="22">
        <v>6</v>
      </c>
      <c r="D39" s="22">
        <v>3</v>
      </c>
      <c r="E39" s="22">
        <v>42</v>
      </c>
      <c r="F39" s="22">
        <v>2</v>
      </c>
      <c r="G39" s="22">
        <v>2</v>
      </c>
      <c r="H39" s="22">
        <v>6</v>
      </c>
      <c r="I39" s="22">
        <v>4</v>
      </c>
      <c r="J39" s="22">
        <v>6</v>
      </c>
      <c r="K39" s="22" t="s">
        <v>8</v>
      </c>
      <c r="L39" s="22">
        <v>18</v>
      </c>
      <c r="M39" s="22">
        <v>36</v>
      </c>
      <c r="N39" s="22"/>
      <c r="O39" s="22">
        <v>42</v>
      </c>
      <c r="P39" s="22">
        <v>26</v>
      </c>
      <c r="Q39" s="22" t="s">
        <v>8</v>
      </c>
      <c r="R39" s="22">
        <v>4</v>
      </c>
      <c r="S39" s="22">
        <v>3</v>
      </c>
      <c r="T39" s="22">
        <v>1</v>
      </c>
      <c r="U39" s="22">
        <v>1</v>
      </c>
      <c r="V39" s="22">
        <v>9</v>
      </c>
      <c r="W39" s="22">
        <v>1</v>
      </c>
      <c r="X39" s="22">
        <v>1</v>
      </c>
      <c r="Y39" s="22">
        <v>16</v>
      </c>
      <c r="Z39" s="22">
        <v>18</v>
      </c>
      <c r="AA39" s="22">
        <v>0</v>
      </c>
    </row>
    <row r="40" spans="1:28" s="14" customFormat="1" ht="13.5" customHeight="1" x14ac:dyDescent="0.15">
      <c r="A40" s="17">
        <v>6</v>
      </c>
      <c r="B40" s="22">
        <f t="shared" si="2"/>
        <v>228</v>
      </c>
      <c r="C40" s="22">
        <v>8</v>
      </c>
      <c r="D40" s="22">
        <v>5</v>
      </c>
      <c r="E40" s="22">
        <v>41</v>
      </c>
      <c r="F40" s="22">
        <v>4</v>
      </c>
      <c r="G40" s="22">
        <v>5</v>
      </c>
      <c r="H40" s="22">
        <v>3</v>
      </c>
      <c r="I40" s="22">
        <v>1</v>
      </c>
      <c r="J40" s="22">
        <v>1</v>
      </c>
      <c r="K40" s="22">
        <v>1</v>
      </c>
      <c r="L40" s="22">
        <v>23</v>
      </c>
      <c r="M40" s="22">
        <v>39</v>
      </c>
      <c r="N40" s="22"/>
      <c r="O40" s="22">
        <v>33</v>
      </c>
      <c r="P40" s="22">
        <v>15</v>
      </c>
      <c r="Q40" s="22">
        <v>1</v>
      </c>
      <c r="R40" s="22">
        <v>4</v>
      </c>
      <c r="S40" s="22">
        <v>6</v>
      </c>
      <c r="T40" s="22" t="s">
        <v>8</v>
      </c>
      <c r="U40" s="22">
        <v>1</v>
      </c>
      <c r="V40" s="22" t="s">
        <v>8</v>
      </c>
      <c r="W40" s="22">
        <v>2</v>
      </c>
      <c r="X40" s="22">
        <v>1</v>
      </c>
      <c r="Y40" s="22">
        <v>11</v>
      </c>
      <c r="Z40" s="22">
        <v>23</v>
      </c>
      <c r="AA40" s="22">
        <v>0</v>
      </c>
    </row>
    <row r="41" spans="1:28" ht="6.75" customHeight="1" thickBot="1" x14ac:dyDescent="0.2">
      <c r="A41" s="18"/>
      <c r="B41" s="23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2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8" ht="12.75" thickTop="1" x14ac:dyDescent="0.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8" ht="13.5" customHeight="1" x14ac:dyDescent="0.15">
      <c r="A43" s="95" t="s">
        <v>72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8" ht="6" customHeight="1" thickBot="1" x14ac:dyDescent="0.2">
      <c r="A44" s="95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8" ht="13.5" customHeight="1" thickTop="1" x14ac:dyDescent="0.15">
      <c r="A45" s="130" t="s">
        <v>167</v>
      </c>
      <c r="B45" s="123" t="s">
        <v>13</v>
      </c>
      <c r="C45" s="126" t="s">
        <v>36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7"/>
      <c r="N45" s="20"/>
      <c r="O45" s="128" t="s">
        <v>37</v>
      </c>
      <c r="P45" s="129"/>
      <c r="Q45" s="129"/>
      <c r="R45" s="129"/>
      <c r="S45" s="129"/>
      <c r="T45" s="129"/>
      <c r="U45" s="129"/>
      <c r="V45" s="129"/>
      <c r="W45" s="129"/>
      <c r="X45" s="34"/>
      <c r="Y45" s="34"/>
      <c r="Z45" s="34"/>
      <c r="AA45" s="34"/>
    </row>
    <row r="46" spans="1:28" ht="21" customHeight="1" x14ac:dyDescent="0.15">
      <c r="A46" s="131"/>
      <c r="B46" s="125"/>
      <c r="C46" s="24" t="s">
        <v>28</v>
      </c>
      <c r="D46" s="24" t="s">
        <v>6</v>
      </c>
      <c r="E46" s="24" t="s">
        <v>25</v>
      </c>
      <c r="F46" s="25" t="s">
        <v>7</v>
      </c>
      <c r="G46" s="24" t="s">
        <v>18</v>
      </c>
      <c r="H46" s="24" t="s">
        <v>41</v>
      </c>
      <c r="I46" s="24" t="s">
        <v>43</v>
      </c>
      <c r="J46" s="24" t="s">
        <v>44</v>
      </c>
      <c r="K46" s="24" t="s">
        <v>46</v>
      </c>
      <c r="L46" s="24" t="s">
        <v>42</v>
      </c>
      <c r="M46" s="27" t="s">
        <v>47</v>
      </c>
      <c r="N46" s="96"/>
      <c r="O46" s="16" t="s">
        <v>49</v>
      </c>
      <c r="P46" s="29" t="s">
        <v>26</v>
      </c>
      <c r="Q46" s="24" t="s">
        <v>126</v>
      </c>
      <c r="R46" s="25" t="s">
        <v>50</v>
      </c>
      <c r="S46" s="24" t="s">
        <v>11</v>
      </c>
      <c r="T46" s="24" t="s">
        <v>22</v>
      </c>
      <c r="U46" s="24" t="s">
        <v>19</v>
      </c>
      <c r="V46" s="24" t="s">
        <v>53</v>
      </c>
      <c r="W46" s="32" t="s">
        <v>54</v>
      </c>
      <c r="X46" s="28"/>
      <c r="Y46" s="28"/>
      <c r="Z46" s="28"/>
      <c r="AA46" s="28"/>
    </row>
    <row r="47" spans="1:28" s="14" customFormat="1" ht="7.5" customHeight="1" x14ac:dyDescent="0.15">
      <c r="A47" s="96"/>
      <c r="B47" s="21"/>
      <c r="C47" s="96"/>
      <c r="D47" s="96"/>
      <c r="E47" s="96"/>
      <c r="F47" s="26"/>
      <c r="G47" s="96"/>
      <c r="H47" s="96"/>
      <c r="I47" s="96"/>
      <c r="J47" s="96"/>
      <c r="K47" s="96"/>
      <c r="L47" s="96"/>
      <c r="M47" s="96"/>
      <c r="N47" s="96"/>
      <c r="O47" s="96"/>
      <c r="P47" s="26"/>
      <c r="Q47" s="96"/>
      <c r="R47" s="26"/>
      <c r="S47" s="96"/>
      <c r="T47" s="96"/>
      <c r="U47" s="96"/>
      <c r="V47" s="96"/>
      <c r="W47" s="33"/>
      <c r="X47" s="28"/>
      <c r="Y47" s="28"/>
      <c r="Z47" s="28"/>
      <c r="AA47" s="28"/>
    </row>
    <row r="48" spans="1:28" s="14" customFormat="1" ht="13.5" customHeight="1" x14ac:dyDescent="0.15">
      <c r="A48" s="17" t="s">
        <v>168</v>
      </c>
      <c r="B48" s="22">
        <f t="shared" ref="B48:B60" si="3">C48+B66</f>
        <v>769</v>
      </c>
      <c r="C48" s="22">
        <f t="shared" ref="C48:E60" si="4">SUM(D48:W48)</f>
        <v>472</v>
      </c>
      <c r="D48" s="22">
        <v>76</v>
      </c>
      <c r="E48" s="22">
        <v>10</v>
      </c>
      <c r="F48" s="22">
        <v>157</v>
      </c>
      <c r="G48" s="22">
        <v>39</v>
      </c>
      <c r="H48" s="22">
        <v>16</v>
      </c>
      <c r="I48" s="22">
        <v>21</v>
      </c>
      <c r="J48" s="22">
        <v>1</v>
      </c>
      <c r="K48" s="22">
        <v>20</v>
      </c>
      <c r="L48" s="22">
        <v>50</v>
      </c>
      <c r="M48" s="22">
        <v>9</v>
      </c>
      <c r="N48" s="22"/>
      <c r="O48" s="22" t="s">
        <v>8</v>
      </c>
      <c r="P48" s="22" t="s">
        <v>8</v>
      </c>
      <c r="Q48" s="22">
        <v>19</v>
      </c>
      <c r="R48" s="22">
        <v>3</v>
      </c>
      <c r="S48" s="22">
        <v>30</v>
      </c>
      <c r="T48" s="22" t="s">
        <v>8</v>
      </c>
      <c r="U48" s="22" t="s">
        <v>8</v>
      </c>
      <c r="V48" s="22">
        <v>1</v>
      </c>
      <c r="W48" s="22">
        <v>20</v>
      </c>
      <c r="AB48" s="36"/>
    </row>
    <row r="49" spans="1:27" s="14" customFormat="1" ht="13.5" customHeight="1" x14ac:dyDescent="0.15">
      <c r="A49" s="17">
        <v>25</v>
      </c>
      <c r="B49" s="22">
        <f t="shared" si="3"/>
        <v>551</v>
      </c>
      <c r="C49" s="22">
        <f t="shared" si="4"/>
        <v>319</v>
      </c>
      <c r="D49" s="22">
        <v>46</v>
      </c>
      <c r="E49" s="22">
        <v>2</v>
      </c>
      <c r="F49" s="22">
        <v>114</v>
      </c>
      <c r="G49" s="22">
        <v>23</v>
      </c>
      <c r="H49" s="22">
        <v>10</v>
      </c>
      <c r="I49" s="22">
        <v>18</v>
      </c>
      <c r="J49" s="22">
        <v>1</v>
      </c>
      <c r="K49" s="22">
        <v>5</v>
      </c>
      <c r="L49" s="22">
        <v>43</v>
      </c>
      <c r="M49" s="22">
        <v>6</v>
      </c>
      <c r="N49" s="22"/>
      <c r="O49" s="22">
        <v>3</v>
      </c>
      <c r="P49" s="22">
        <v>4</v>
      </c>
      <c r="Q49" s="22">
        <v>10</v>
      </c>
      <c r="R49" s="22" t="s">
        <v>8</v>
      </c>
      <c r="S49" s="22">
        <v>15</v>
      </c>
      <c r="T49" s="22">
        <v>1</v>
      </c>
      <c r="U49" s="22">
        <v>3</v>
      </c>
      <c r="V49" s="22" t="s">
        <v>8</v>
      </c>
      <c r="W49" s="22">
        <v>15</v>
      </c>
    </row>
    <row r="50" spans="1:27" s="14" customFormat="1" ht="13.5" customHeight="1" x14ac:dyDescent="0.15">
      <c r="A50" s="17">
        <v>26</v>
      </c>
      <c r="B50" s="22">
        <f t="shared" si="3"/>
        <v>565</v>
      </c>
      <c r="C50" s="22">
        <f t="shared" si="4"/>
        <v>294</v>
      </c>
      <c r="D50" s="22">
        <v>58</v>
      </c>
      <c r="E50" s="22">
        <v>3</v>
      </c>
      <c r="F50" s="22">
        <v>104</v>
      </c>
      <c r="G50" s="22">
        <v>20</v>
      </c>
      <c r="H50" s="22">
        <v>10</v>
      </c>
      <c r="I50" s="22">
        <v>19</v>
      </c>
      <c r="J50" s="22" t="s">
        <v>8</v>
      </c>
      <c r="K50" s="22">
        <v>6</v>
      </c>
      <c r="L50" s="22">
        <v>27</v>
      </c>
      <c r="M50" s="22">
        <v>7</v>
      </c>
      <c r="N50" s="22"/>
      <c r="O50" s="22">
        <v>2</v>
      </c>
      <c r="P50" s="22" t="s">
        <v>8</v>
      </c>
      <c r="Q50" s="22">
        <v>5</v>
      </c>
      <c r="R50" s="22">
        <v>4</v>
      </c>
      <c r="S50" s="22">
        <v>17</v>
      </c>
      <c r="T50" s="22">
        <v>2</v>
      </c>
      <c r="U50" s="22">
        <v>6</v>
      </c>
      <c r="V50" s="22" t="s">
        <v>8</v>
      </c>
      <c r="W50" s="22">
        <v>4</v>
      </c>
    </row>
    <row r="51" spans="1:27" s="14" customFormat="1" ht="13.5" customHeight="1" x14ac:dyDescent="0.15">
      <c r="A51" s="17">
        <v>27</v>
      </c>
      <c r="B51" s="22">
        <f t="shared" si="3"/>
        <v>575</v>
      </c>
      <c r="C51" s="22">
        <f t="shared" si="4"/>
        <v>287</v>
      </c>
      <c r="D51" s="22">
        <v>48</v>
      </c>
      <c r="E51" s="22">
        <v>2</v>
      </c>
      <c r="F51" s="22">
        <v>92</v>
      </c>
      <c r="G51" s="22">
        <v>20</v>
      </c>
      <c r="H51" s="22">
        <v>8</v>
      </c>
      <c r="I51" s="22">
        <v>24</v>
      </c>
      <c r="J51" s="22">
        <v>2</v>
      </c>
      <c r="K51" s="22">
        <v>4</v>
      </c>
      <c r="L51" s="22">
        <v>25</v>
      </c>
      <c r="M51" s="22">
        <v>3</v>
      </c>
      <c r="N51" s="22"/>
      <c r="O51" s="22">
        <v>1</v>
      </c>
      <c r="P51" s="22">
        <v>1</v>
      </c>
      <c r="Q51" s="22">
        <v>7</v>
      </c>
      <c r="R51" s="22" t="s">
        <v>8</v>
      </c>
      <c r="S51" s="22">
        <v>20</v>
      </c>
      <c r="T51" s="22" t="s">
        <v>8</v>
      </c>
      <c r="U51" s="22">
        <v>7</v>
      </c>
      <c r="V51" s="22" t="s">
        <v>8</v>
      </c>
      <c r="W51" s="22">
        <v>23</v>
      </c>
    </row>
    <row r="52" spans="1:27" s="14" customFormat="1" ht="13.5" customHeight="1" x14ac:dyDescent="0.15">
      <c r="A52" s="17">
        <v>28</v>
      </c>
      <c r="B52" s="22">
        <f t="shared" si="3"/>
        <v>626</v>
      </c>
      <c r="C52" s="22">
        <f t="shared" si="4"/>
        <v>275</v>
      </c>
      <c r="D52" s="22">
        <v>64</v>
      </c>
      <c r="E52" s="22">
        <v>5</v>
      </c>
      <c r="F52" s="22">
        <v>82</v>
      </c>
      <c r="G52" s="22">
        <v>16</v>
      </c>
      <c r="H52" s="22">
        <v>10</v>
      </c>
      <c r="I52" s="22">
        <v>18</v>
      </c>
      <c r="J52" s="22">
        <v>1</v>
      </c>
      <c r="K52" s="22">
        <v>1</v>
      </c>
      <c r="L52" s="22">
        <v>30</v>
      </c>
      <c r="M52" s="22">
        <v>5</v>
      </c>
      <c r="N52" s="22"/>
      <c r="O52" s="22" t="s">
        <v>8</v>
      </c>
      <c r="P52" s="22" t="s">
        <v>8</v>
      </c>
      <c r="Q52" s="22">
        <v>8</v>
      </c>
      <c r="R52" s="22">
        <v>3</v>
      </c>
      <c r="S52" s="22">
        <v>23</v>
      </c>
      <c r="T52" s="22">
        <v>2</v>
      </c>
      <c r="U52" s="22">
        <v>1</v>
      </c>
      <c r="V52" s="22" t="s">
        <v>8</v>
      </c>
      <c r="W52" s="22">
        <v>6</v>
      </c>
    </row>
    <row r="53" spans="1:27" s="14" customFormat="1" ht="13.5" customHeight="1" x14ac:dyDescent="0.15">
      <c r="A53" s="17">
        <v>29</v>
      </c>
      <c r="B53" s="22">
        <f t="shared" si="3"/>
        <v>585</v>
      </c>
      <c r="C53" s="22">
        <f t="shared" si="4"/>
        <v>250</v>
      </c>
      <c r="D53" s="22">
        <v>52</v>
      </c>
      <c r="E53" s="22">
        <v>3</v>
      </c>
      <c r="F53" s="22">
        <v>86</v>
      </c>
      <c r="G53" s="22">
        <v>18</v>
      </c>
      <c r="H53" s="22">
        <v>12</v>
      </c>
      <c r="I53" s="22">
        <v>15</v>
      </c>
      <c r="J53" s="22">
        <v>2</v>
      </c>
      <c r="K53" s="22">
        <v>1</v>
      </c>
      <c r="L53" s="22">
        <v>38</v>
      </c>
      <c r="M53" s="22">
        <v>5</v>
      </c>
      <c r="N53" s="22"/>
      <c r="O53" s="22" t="s">
        <v>8</v>
      </c>
      <c r="P53" s="22" t="s">
        <v>8</v>
      </c>
      <c r="Q53" s="22">
        <v>7</v>
      </c>
      <c r="R53" s="22">
        <v>3</v>
      </c>
      <c r="S53" s="22">
        <v>2</v>
      </c>
      <c r="T53" s="22" t="s">
        <v>8</v>
      </c>
      <c r="U53" s="22">
        <v>1</v>
      </c>
      <c r="V53" s="22">
        <v>1</v>
      </c>
      <c r="W53" s="22">
        <v>4</v>
      </c>
    </row>
    <row r="54" spans="1:27" s="14" customFormat="1" ht="13.5" customHeight="1" x14ac:dyDescent="0.15">
      <c r="A54" s="17">
        <v>30</v>
      </c>
      <c r="B54" s="22">
        <f t="shared" si="3"/>
        <v>571</v>
      </c>
      <c r="C54" s="22">
        <f t="shared" si="4"/>
        <v>265</v>
      </c>
      <c r="D54" s="22">
        <v>57</v>
      </c>
      <c r="E54" s="22">
        <v>6</v>
      </c>
      <c r="F54" s="22">
        <v>74</v>
      </c>
      <c r="G54" s="22">
        <v>14</v>
      </c>
      <c r="H54" s="22">
        <v>11</v>
      </c>
      <c r="I54" s="22">
        <v>9</v>
      </c>
      <c r="J54" s="22">
        <v>1</v>
      </c>
      <c r="K54" s="22">
        <v>2</v>
      </c>
      <c r="L54" s="22">
        <v>38</v>
      </c>
      <c r="M54" s="22">
        <v>8</v>
      </c>
      <c r="N54" s="22"/>
      <c r="O54" s="22">
        <v>12</v>
      </c>
      <c r="P54" s="22">
        <v>0</v>
      </c>
      <c r="Q54" s="22">
        <v>13</v>
      </c>
      <c r="R54" s="22">
        <v>1</v>
      </c>
      <c r="S54" s="22">
        <v>8</v>
      </c>
      <c r="T54" s="22">
        <v>1</v>
      </c>
      <c r="U54" s="22">
        <v>0</v>
      </c>
      <c r="V54" s="22">
        <v>0</v>
      </c>
      <c r="W54" s="22">
        <v>10</v>
      </c>
    </row>
    <row r="55" spans="1:27" s="14" customFormat="1" ht="13.5" customHeight="1" x14ac:dyDescent="0.15">
      <c r="A55" s="17" t="s">
        <v>153</v>
      </c>
      <c r="B55" s="22">
        <f t="shared" si="3"/>
        <v>717</v>
      </c>
      <c r="C55" s="22">
        <f t="shared" si="4"/>
        <v>407</v>
      </c>
      <c r="D55" s="22">
        <v>47</v>
      </c>
      <c r="E55" s="22">
        <f t="shared" si="4"/>
        <v>180</v>
      </c>
      <c r="F55" s="22">
        <v>79</v>
      </c>
      <c r="G55" s="22">
        <v>17</v>
      </c>
      <c r="H55" s="22">
        <v>9</v>
      </c>
      <c r="I55" s="22">
        <v>15</v>
      </c>
      <c r="J55" s="22">
        <v>2</v>
      </c>
      <c r="K55" s="22">
        <v>6</v>
      </c>
      <c r="L55" s="22">
        <v>19</v>
      </c>
      <c r="M55" s="22">
        <v>6</v>
      </c>
      <c r="N55" s="22"/>
      <c r="O55" s="22">
        <v>1</v>
      </c>
      <c r="P55" s="22">
        <v>0</v>
      </c>
      <c r="Q55" s="22">
        <v>8</v>
      </c>
      <c r="R55" s="22">
        <v>1</v>
      </c>
      <c r="S55" s="22">
        <v>8</v>
      </c>
      <c r="T55" s="22">
        <v>2</v>
      </c>
      <c r="U55" s="22">
        <v>0</v>
      </c>
      <c r="V55" s="22">
        <v>0</v>
      </c>
      <c r="W55" s="22">
        <v>7</v>
      </c>
    </row>
    <row r="56" spans="1:27" s="14" customFormat="1" ht="13.5" customHeight="1" x14ac:dyDescent="0.15">
      <c r="A56" s="17">
        <v>2</v>
      </c>
      <c r="B56" s="22">
        <f t="shared" si="3"/>
        <v>476</v>
      </c>
      <c r="C56" s="22">
        <f t="shared" si="4"/>
        <v>199</v>
      </c>
      <c r="D56" s="22">
        <v>45</v>
      </c>
      <c r="E56" s="22">
        <v>6</v>
      </c>
      <c r="F56" s="22">
        <v>57</v>
      </c>
      <c r="G56" s="22">
        <v>13</v>
      </c>
      <c r="H56" s="22">
        <v>11</v>
      </c>
      <c r="I56" s="22">
        <v>19</v>
      </c>
      <c r="J56" s="22">
        <v>2</v>
      </c>
      <c r="K56" s="22">
        <v>1</v>
      </c>
      <c r="L56" s="22">
        <v>22</v>
      </c>
      <c r="M56" s="22">
        <v>6</v>
      </c>
      <c r="N56" s="22"/>
      <c r="O56" s="22">
        <v>1</v>
      </c>
      <c r="P56" s="22">
        <v>1</v>
      </c>
      <c r="Q56" s="22">
        <v>5</v>
      </c>
      <c r="R56" s="22">
        <v>1</v>
      </c>
      <c r="S56" s="22">
        <v>1</v>
      </c>
      <c r="T56" s="22">
        <v>1</v>
      </c>
      <c r="U56" s="22">
        <v>0</v>
      </c>
      <c r="V56" s="22">
        <v>0</v>
      </c>
      <c r="W56" s="22">
        <v>7</v>
      </c>
    </row>
    <row r="57" spans="1:27" s="14" customFormat="1" ht="13.5" customHeight="1" x14ac:dyDescent="0.15">
      <c r="A57" s="17">
        <v>3</v>
      </c>
      <c r="B57" s="22">
        <f t="shared" si="3"/>
        <v>475</v>
      </c>
      <c r="C57" s="22">
        <f t="shared" si="4"/>
        <v>184</v>
      </c>
      <c r="D57" s="22">
        <v>40</v>
      </c>
      <c r="E57" s="22">
        <v>4</v>
      </c>
      <c r="F57" s="22">
        <v>44</v>
      </c>
      <c r="G57" s="22">
        <v>17</v>
      </c>
      <c r="H57" s="22">
        <v>7</v>
      </c>
      <c r="I57" s="22">
        <v>15</v>
      </c>
      <c r="J57" s="22">
        <v>0</v>
      </c>
      <c r="K57" s="22">
        <v>0</v>
      </c>
      <c r="L57" s="22">
        <v>26</v>
      </c>
      <c r="M57" s="22">
        <v>2</v>
      </c>
      <c r="N57" s="22"/>
      <c r="O57" s="22">
        <v>3</v>
      </c>
      <c r="P57" s="22">
        <v>4</v>
      </c>
      <c r="Q57" s="22">
        <v>3</v>
      </c>
      <c r="R57" s="22">
        <v>1</v>
      </c>
      <c r="S57" s="22">
        <v>10</v>
      </c>
      <c r="T57" s="22">
        <v>1</v>
      </c>
      <c r="U57" s="22">
        <v>0</v>
      </c>
      <c r="V57" s="22">
        <v>0</v>
      </c>
      <c r="W57" s="22">
        <v>7</v>
      </c>
    </row>
    <row r="58" spans="1:27" s="14" customFormat="1" ht="13.5" customHeight="1" x14ac:dyDescent="0.15">
      <c r="A58" s="17">
        <v>4</v>
      </c>
      <c r="B58" s="22">
        <f t="shared" si="3"/>
        <v>469</v>
      </c>
      <c r="C58" s="22">
        <f t="shared" si="4"/>
        <v>155</v>
      </c>
      <c r="D58" s="22">
        <v>35</v>
      </c>
      <c r="E58" s="22">
        <v>1</v>
      </c>
      <c r="F58" s="22">
        <v>35</v>
      </c>
      <c r="G58" s="22">
        <v>16</v>
      </c>
      <c r="H58" s="22">
        <v>6</v>
      </c>
      <c r="I58" s="22">
        <v>9</v>
      </c>
      <c r="J58" s="22">
        <v>3</v>
      </c>
      <c r="K58" s="22">
        <v>2</v>
      </c>
      <c r="L58" s="22">
        <v>16</v>
      </c>
      <c r="M58" s="22">
        <v>6</v>
      </c>
      <c r="N58" s="22"/>
      <c r="O58" s="22">
        <v>0</v>
      </c>
      <c r="P58" s="22">
        <v>1</v>
      </c>
      <c r="Q58" s="22">
        <v>8</v>
      </c>
      <c r="R58" s="22">
        <v>6</v>
      </c>
      <c r="S58" s="22">
        <v>5</v>
      </c>
      <c r="T58" s="22">
        <v>1</v>
      </c>
      <c r="U58" s="22">
        <v>0</v>
      </c>
      <c r="V58" s="22">
        <v>1</v>
      </c>
      <c r="W58" s="22">
        <f>3+1</f>
        <v>4</v>
      </c>
    </row>
    <row r="59" spans="1:27" s="14" customFormat="1" ht="13.5" customHeight="1" x14ac:dyDescent="0.15">
      <c r="A59" s="17">
        <v>5</v>
      </c>
      <c r="B59" s="22">
        <f t="shared" si="3"/>
        <v>439</v>
      </c>
      <c r="C59" s="22">
        <f>SUM(D59:W59)</f>
        <v>167</v>
      </c>
      <c r="D59" s="22">
        <v>45</v>
      </c>
      <c r="E59" s="22">
        <v>8</v>
      </c>
      <c r="F59" s="22">
        <v>40</v>
      </c>
      <c r="G59" s="22">
        <v>14</v>
      </c>
      <c r="H59" s="22">
        <v>6</v>
      </c>
      <c r="I59" s="22">
        <v>18</v>
      </c>
      <c r="J59" s="22" t="s">
        <v>8</v>
      </c>
      <c r="K59" s="22">
        <v>2</v>
      </c>
      <c r="L59" s="22">
        <v>12</v>
      </c>
      <c r="M59" s="22">
        <v>4</v>
      </c>
      <c r="N59" s="22"/>
      <c r="O59" s="22" t="s">
        <v>8</v>
      </c>
      <c r="P59" s="22">
        <v>1</v>
      </c>
      <c r="Q59" s="22">
        <v>2</v>
      </c>
      <c r="R59" s="22">
        <v>2</v>
      </c>
      <c r="S59" s="22">
        <v>5</v>
      </c>
      <c r="T59" s="22" t="s">
        <v>8</v>
      </c>
      <c r="U59" s="22" t="s">
        <v>8</v>
      </c>
      <c r="V59" s="22" t="s">
        <v>8</v>
      </c>
      <c r="W59" s="22">
        <v>8</v>
      </c>
    </row>
    <row r="60" spans="1:27" s="14" customFormat="1" ht="13.5" customHeight="1" x14ac:dyDescent="0.15">
      <c r="A60" s="17">
        <v>6</v>
      </c>
      <c r="B60" s="22">
        <f t="shared" si="3"/>
        <v>461</v>
      </c>
      <c r="C60" s="22">
        <f t="shared" si="4"/>
        <v>146</v>
      </c>
      <c r="D60" s="22">
        <v>43</v>
      </c>
      <c r="E60" s="22">
        <v>5</v>
      </c>
      <c r="F60" s="22">
        <v>29</v>
      </c>
      <c r="G60" s="22">
        <v>12</v>
      </c>
      <c r="H60" s="22">
        <v>8</v>
      </c>
      <c r="I60" s="22">
        <v>16</v>
      </c>
      <c r="J60" s="22" t="s">
        <v>8</v>
      </c>
      <c r="K60" s="22">
        <v>4</v>
      </c>
      <c r="L60" s="22">
        <v>4</v>
      </c>
      <c r="M60" s="22">
        <v>5</v>
      </c>
      <c r="N60" s="22"/>
      <c r="O60" s="22" t="s">
        <v>8</v>
      </c>
      <c r="P60" s="22" t="s">
        <v>8</v>
      </c>
      <c r="Q60" s="22">
        <v>2</v>
      </c>
      <c r="R60" s="22">
        <v>1</v>
      </c>
      <c r="S60" s="22">
        <v>3</v>
      </c>
      <c r="T60" s="22">
        <v>1</v>
      </c>
      <c r="U60" s="22" t="s">
        <v>8</v>
      </c>
      <c r="V60" s="22" t="s">
        <v>8</v>
      </c>
      <c r="W60" s="22">
        <v>13</v>
      </c>
    </row>
    <row r="61" spans="1:27" ht="6.75" customHeight="1" thickBot="1" x14ac:dyDescent="0.2">
      <c r="A61" s="18"/>
      <c r="B61" s="23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22"/>
      <c r="O61" s="18"/>
      <c r="P61" s="18"/>
      <c r="Q61" s="18"/>
      <c r="R61" s="18"/>
      <c r="S61" s="18"/>
      <c r="T61" s="18"/>
      <c r="U61" s="18"/>
      <c r="V61" s="18"/>
      <c r="W61" s="18"/>
      <c r="X61" s="35"/>
      <c r="Y61" s="35"/>
      <c r="Z61" s="35"/>
      <c r="AA61" s="35"/>
    </row>
    <row r="62" spans="1:27" ht="9.75" customHeight="1" thickTop="1" thickBo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0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s="13" customFormat="1" ht="13.5" customHeight="1" thickTop="1" x14ac:dyDescent="0.15">
      <c r="A63" s="130" t="s">
        <v>167</v>
      </c>
      <c r="B63" s="126" t="s">
        <v>36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7"/>
      <c r="N63" s="20"/>
      <c r="O63" s="130" t="s">
        <v>38</v>
      </c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7"/>
    </row>
    <row r="64" spans="1:27" s="13" customFormat="1" ht="21" customHeight="1" x14ac:dyDescent="0.15">
      <c r="A64" s="131"/>
      <c r="B64" s="24" t="s">
        <v>45</v>
      </c>
      <c r="C64" s="24" t="s">
        <v>56</v>
      </c>
      <c r="D64" s="24" t="s">
        <v>31</v>
      </c>
      <c r="E64" s="24" t="s">
        <v>57</v>
      </c>
      <c r="F64" s="24" t="s">
        <v>59</v>
      </c>
      <c r="G64" s="24" t="s">
        <v>51</v>
      </c>
      <c r="H64" s="24" t="s">
        <v>9</v>
      </c>
      <c r="I64" s="24" t="s">
        <v>60</v>
      </c>
      <c r="J64" s="24" t="s">
        <v>15</v>
      </c>
      <c r="K64" s="24" t="s">
        <v>40</v>
      </c>
      <c r="L64" s="24" t="s">
        <v>34</v>
      </c>
      <c r="M64" s="27" t="s">
        <v>61</v>
      </c>
      <c r="N64" s="96"/>
      <c r="O64" s="16" t="s">
        <v>62</v>
      </c>
      <c r="P64" s="25" t="s">
        <v>32</v>
      </c>
      <c r="Q64" s="24" t="s">
        <v>29</v>
      </c>
      <c r="R64" s="24" t="s">
        <v>63</v>
      </c>
      <c r="S64" s="24" t="s">
        <v>65</v>
      </c>
      <c r="T64" s="24" t="s">
        <v>12</v>
      </c>
      <c r="U64" s="24" t="s">
        <v>3</v>
      </c>
      <c r="V64" s="24" t="s">
        <v>66</v>
      </c>
      <c r="W64" s="24" t="s">
        <v>24</v>
      </c>
      <c r="X64" s="24" t="s">
        <v>67</v>
      </c>
      <c r="Y64" s="24" t="s">
        <v>69</v>
      </c>
      <c r="Z64" s="24" t="s">
        <v>70</v>
      </c>
      <c r="AA64" s="32" t="s">
        <v>73</v>
      </c>
    </row>
    <row r="65" spans="1:27" s="14" customFormat="1" ht="7.5" customHeight="1" x14ac:dyDescent="0.15">
      <c r="A65" s="96"/>
      <c r="B65" s="21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2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33"/>
    </row>
    <row r="66" spans="1:27" s="14" customFormat="1" ht="13.5" customHeight="1" x14ac:dyDescent="0.15">
      <c r="A66" s="17" t="s">
        <v>168</v>
      </c>
      <c r="B66" s="22">
        <f t="shared" ref="B66:B78" si="5">SUM(C66:AA66)</f>
        <v>297</v>
      </c>
      <c r="C66" s="22">
        <v>10</v>
      </c>
      <c r="D66" s="22">
        <v>8</v>
      </c>
      <c r="E66" s="22">
        <v>86</v>
      </c>
      <c r="F66" s="22">
        <v>4</v>
      </c>
      <c r="G66" s="22">
        <v>1</v>
      </c>
      <c r="H66" s="22">
        <v>8</v>
      </c>
      <c r="I66" s="22">
        <v>3</v>
      </c>
      <c r="J66" s="22">
        <v>5</v>
      </c>
      <c r="K66" s="22">
        <v>7</v>
      </c>
      <c r="L66" s="22">
        <v>23</v>
      </c>
      <c r="M66" s="22">
        <v>22</v>
      </c>
      <c r="N66" s="22"/>
      <c r="O66" s="22">
        <v>45</v>
      </c>
      <c r="P66" s="22">
        <v>44</v>
      </c>
      <c r="Q66" s="22">
        <v>1</v>
      </c>
      <c r="R66" s="22">
        <v>3</v>
      </c>
      <c r="S66" s="22">
        <v>4</v>
      </c>
      <c r="T66" s="22">
        <v>1</v>
      </c>
      <c r="U66" s="22" t="s">
        <v>8</v>
      </c>
      <c r="V66" s="22">
        <v>1</v>
      </c>
      <c r="W66" s="22">
        <v>2</v>
      </c>
      <c r="X66" s="22">
        <v>1</v>
      </c>
      <c r="Y66" s="22">
        <v>15</v>
      </c>
      <c r="Z66" s="22">
        <v>2</v>
      </c>
      <c r="AA66" s="22">
        <v>1</v>
      </c>
    </row>
    <row r="67" spans="1:27" s="14" customFormat="1" ht="13.5" customHeight="1" x14ac:dyDescent="0.15">
      <c r="A67" s="17">
        <v>25</v>
      </c>
      <c r="B67" s="22">
        <f t="shared" si="5"/>
        <v>232</v>
      </c>
      <c r="C67" s="22">
        <v>4</v>
      </c>
      <c r="D67" s="22">
        <v>5</v>
      </c>
      <c r="E67" s="22">
        <v>70</v>
      </c>
      <c r="F67" s="22">
        <v>2</v>
      </c>
      <c r="G67" s="22">
        <v>6</v>
      </c>
      <c r="H67" s="22">
        <v>3</v>
      </c>
      <c r="I67" s="22">
        <v>2</v>
      </c>
      <c r="J67" s="22">
        <v>6</v>
      </c>
      <c r="K67" s="22">
        <v>6</v>
      </c>
      <c r="L67" s="22">
        <v>17</v>
      </c>
      <c r="M67" s="22">
        <v>15</v>
      </c>
      <c r="N67" s="22"/>
      <c r="O67" s="22">
        <v>31</v>
      </c>
      <c r="P67" s="22">
        <v>26</v>
      </c>
      <c r="Q67" s="22">
        <v>1</v>
      </c>
      <c r="R67" s="22" t="s">
        <v>8</v>
      </c>
      <c r="S67" s="22">
        <v>7</v>
      </c>
      <c r="T67" s="22">
        <v>2</v>
      </c>
      <c r="U67" s="22" t="s">
        <v>8</v>
      </c>
      <c r="V67" s="22" t="s">
        <v>8</v>
      </c>
      <c r="W67" s="22">
        <v>2</v>
      </c>
      <c r="X67" s="22">
        <v>1</v>
      </c>
      <c r="Y67" s="22">
        <v>14</v>
      </c>
      <c r="Z67" s="22">
        <v>7</v>
      </c>
      <c r="AA67" s="22">
        <v>5</v>
      </c>
    </row>
    <row r="68" spans="1:27" s="14" customFormat="1" ht="13.5" customHeight="1" x14ac:dyDescent="0.15">
      <c r="A68" s="17">
        <v>26</v>
      </c>
      <c r="B68" s="22">
        <f t="shared" si="5"/>
        <v>271</v>
      </c>
      <c r="C68" s="22">
        <v>9</v>
      </c>
      <c r="D68" s="22">
        <v>14</v>
      </c>
      <c r="E68" s="22">
        <v>90</v>
      </c>
      <c r="F68" s="22">
        <v>2</v>
      </c>
      <c r="G68" s="22">
        <v>3</v>
      </c>
      <c r="H68" s="22">
        <v>6</v>
      </c>
      <c r="I68" s="22">
        <v>3</v>
      </c>
      <c r="J68" s="22">
        <v>2</v>
      </c>
      <c r="K68" s="22">
        <v>4</v>
      </c>
      <c r="L68" s="22">
        <v>27</v>
      </c>
      <c r="M68" s="22">
        <v>21</v>
      </c>
      <c r="N68" s="22"/>
      <c r="O68" s="22">
        <v>38</v>
      </c>
      <c r="P68" s="22">
        <v>21</v>
      </c>
      <c r="Q68" s="22">
        <v>3</v>
      </c>
      <c r="R68" s="22">
        <v>1</v>
      </c>
      <c r="S68" s="22">
        <v>2</v>
      </c>
      <c r="T68" s="22">
        <v>1</v>
      </c>
      <c r="U68" s="22" t="s">
        <v>8</v>
      </c>
      <c r="V68" s="22">
        <v>2</v>
      </c>
      <c r="W68" s="22">
        <v>2</v>
      </c>
      <c r="X68" s="22" t="s">
        <v>8</v>
      </c>
      <c r="Y68" s="22">
        <v>11</v>
      </c>
      <c r="Z68" s="22">
        <v>5</v>
      </c>
      <c r="AA68" s="22">
        <v>4</v>
      </c>
    </row>
    <row r="69" spans="1:27" s="14" customFormat="1" ht="13.5" customHeight="1" x14ac:dyDescent="0.15">
      <c r="A69" s="17">
        <v>27</v>
      </c>
      <c r="B69" s="22">
        <f t="shared" si="5"/>
        <v>288</v>
      </c>
      <c r="C69" s="22">
        <v>10</v>
      </c>
      <c r="D69" s="22">
        <v>13</v>
      </c>
      <c r="E69" s="22">
        <v>92</v>
      </c>
      <c r="F69" s="22">
        <v>2</v>
      </c>
      <c r="G69" s="22">
        <v>3</v>
      </c>
      <c r="H69" s="22">
        <v>7</v>
      </c>
      <c r="I69" s="22">
        <v>3</v>
      </c>
      <c r="J69" s="22">
        <v>5</v>
      </c>
      <c r="K69" s="22">
        <v>2</v>
      </c>
      <c r="L69" s="22">
        <v>17</v>
      </c>
      <c r="M69" s="22">
        <v>22</v>
      </c>
      <c r="N69" s="22"/>
      <c r="O69" s="22">
        <v>38</v>
      </c>
      <c r="P69" s="22">
        <v>15</v>
      </c>
      <c r="Q69" s="22" t="s">
        <v>8</v>
      </c>
      <c r="R69" s="22">
        <v>2</v>
      </c>
      <c r="S69" s="22">
        <v>5</v>
      </c>
      <c r="T69" s="22">
        <v>3</v>
      </c>
      <c r="U69" s="22" t="s">
        <v>8</v>
      </c>
      <c r="V69" s="22">
        <v>6</v>
      </c>
      <c r="W69" s="22">
        <v>8</v>
      </c>
      <c r="X69" s="22">
        <v>4</v>
      </c>
      <c r="Y69" s="22">
        <v>15</v>
      </c>
      <c r="Z69" s="22">
        <v>6</v>
      </c>
      <c r="AA69" s="22">
        <v>10</v>
      </c>
    </row>
    <row r="70" spans="1:27" s="14" customFormat="1" ht="13.5" customHeight="1" x14ac:dyDescent="0.15">
      <c r="A70" s="17">
        <v>28</v>
      </c>
      <c r="B70" s="22">
        <f t="shared" si="5"/>
        <v>351</v>
      </c>
      <c r="C70" s="22">
        <v>15</v>
      </c>
      <c r="D70" s="22">
        <v>7</v>
      </c>
      <c r="E70" s="22">
        <v>122</v>
      </c>
      <c r="F70" s="22">
        <v>7</v>
      </c>
      <c r="G70" s="22">
        <v>1</v>
      </c>
      <c r="H70" s="22">
        <v>3</v>
      </c>
      <c r="I70" s="22">
        <v>2</v>
      </c>
      <c r="J70" s="22" t="s">
        <v>8</v>
      </c>
      <c r="K70" s="22">
        <v>1</v>
      </c>
      <c r="L70" s="22">
        <v>27</v>
      </c>
      <c r="M70" s="22">
        <v>21</v>
      </c>
      <c r="N70" s="22"/>
      <c r="O70" s="22">
        <v>45</v>
      </c>
      <c r="P70" s="22">
        <v>27</v>
      </c>
      <c r="Q70" s="22">
        <v>2</v>
      </c>
      <c r="R70" s="22">
        <v>4</v>
      </c>
      <c r="S70" s="22">
        <v>9</v>
      </c>
      <c r="T70" s="22">
        <v>6</v>
      </c>
      <c r="U70" s="22">
        <v>2</v>
      </c>
      <c r="V70" s="22">
        <v>1</v>
      </c>
      <c r="W70" s="22">
        <v>2</v>
      </c>
      <c r="X70" s="22">
        <v>1</v>
      </c>
      <c r="Y70" s="22">
        <v>33</v>
      </c>
      <c r="Z70" s="22">
        <v>9</v>
      </c>
      <c r="AA70" s="22">
        <v>4</v>
      </c>
    </row>
    <row r="71" spans="1:27" s="14" customFormat="1" ht="13.5" customHeight="1" x14ac:dyDescent="0.15">
      <c r="A71" s="17">
        <v>29</v>
      </c>
      <c r="B71" s="22">
        <f t="shared" si="5"/>
        <v>335</v>
      </c>
      <c r="C71" s="22">
        <v>16</v>
      </c>
      <c r="D71" s="22">
        <v>10</v>
      </c>
      <c r="E71" s="22">
        <v>90</v>
      </c>
      <c r="F71" s="22">
        <v>7</v>
      </c>
      <c r="G71" s="22">
        <v>2</v>
      </c>
      <c r="H71" s="22">
        <v>8</v>
      </c>
      <c r="I71" s="22">
        <v>14</v>
      </c>
      <c r="J71" s="22">
        <v>3</v>
      </c>
      <c r="K71" s="22">
        <v>1</v>
      </c>
      <c r="L71" s="22">
        <v>19</v>
      </c>
      <c r="M71" s="22">
        <v>28</v>
      </c>
      <c r="N71" s="22"/>
      <c r="O71" s="22">
        <v>54</v>
      </c>
      <c r="P71" s="22">
        <v>31</v>
      </c>
      <c r="Q71" s="22" t="s">
        <v>8</v>
      </c>
      <c r="R71" s="22">
        <v>4</v>
      </c>
      <c r="S71" s="22">
        <v>5</v>
      </c>
      <c r="T71" s="22">
        <v>2</v>
      </c>
      <c r="U71" s="22" t="s">
        <v>8</v>
      </c>
      <c r="V71" s="22">
        <v>1</v>
      </c>
      <c r="W71" s="22" t="s">
        <v>8</v>
      </c>
      <c r="X71" s="22">
        <v>5</v>
      </c>
      <c r="Y71" s="22">
        <v>26</v>
      </c>
      <c r="Z71" s="22">
        <v>8</v>
      </c>
      <c r="AA71" s="22">
        <v>1</v>
      </c>
    </row>
    <row r="72" spans="1:27" s="14" customFormat="1" ht="13.5" customHeight="1" x14ac:dyDescent="0.15">
      <c r="A72" s="17">
        <v>30</v>
      </c>
      <c r="B72" s="22">
        <f t="shared" si="5"/>
        <v>306</v>
      </c>
      <c r="C72" s="22">
        <v>12</v>
      </c>
      <c r="D72" s="22">
        <v>15</v>
      </c>
      <c r="E72" s="22">
        <v>95</v>
      </c>
      <c r="F72" s="22">
        <v>5</v>
      </c>
      <c r="G72" s="22">
        <v>6</v>
      </c>
      <c r="H72" s="22">
        <v>11</v>
      </c>
      <c r="I72" s="22">
        <v>1</v>
      </c>
      <c r="J72" s="22">
        <v>2</v>
      </c>
      <c r="K72" s="22">
        <v>4</v>
      </c>
      <c r="L72" s="22">
        <v>23</v>
      </c>
      <c r="M72" s="22">
        <v>13</v>
      </c>
      <c r="N72" s="22"/>
      <c r="O72" s="22">
        <v>45</v>
      </c>
      <c r="P72" s="22">
        <v>24</v>
      </c>
      <c r="Q72" s="22">
        <v>3</v>
      </c>
      <c r="R72" s="22">
        <v>6</v>
      </c>
      <c r="S72" s="22">
        <v>5</v>
      </c>
      <c r="T72" s="22">
        <v>2</v>
      </c>
      <c r="U72" s="22">
        <v>2</v>
      </c>
      <c r="V72" s="22">
        <v>5</v>
      </c>
      <c r="W72" s="22">
        <v>0</v>
      </c>
      <c r="X72" s="22">
        <v>5</v>
      </c>
      <c r="Y72" s="22">
        <v>13</v>
      </c>
      <c r="Z72" s="22">
        <v>9</v>
      </c>
      <c r="AA72" s="22">
        <v>0</v>
      </c>
    </row>
    <row r="73" spans="1:27" s="14" customFormat="1" ht="13.5" customHeight="1" x14ac:dyDescent="0.15">
      <c r="A73" s="17" t="s">
        <v>153</v>
      </c>
      <c r="B73" s="22">
        <f t="shared" si="5"/>
        <v>310</v>
      </c>
      <c r="C73" s="22">
        <v>6</v>
      </c>
      <c r="D73" s="22">
        <v>9</v>
      </c>
      <c r="E73" s="22">
        <v>85</v>
      </c>
      <c r="F73" s="22">
        <v>4</v>
      </c>
      <c r="G73" s="22">
        <v>6</v>
      </c>
      <c r="H73" s="22">
        <v>13</v>
      </c>
      <c r="I73" s="22">
        <v>2</v>
      </c>
      <c r="J73" s="22">
        <v>2</v>
      </c>
      <c r="K73" s="22">
        <v>3</v>
      </c>
      <c r="L73" s="22">
        <v>17</v>
      </c>
      <c r="M73" s="22">
        <v>14</v>
      </c>
      <c r="N73" s="22"/>
      <c r="O73" s="22">
        <v>60</v>
      </c>
      <c r="P73" s="22">
        <v>35</v>
      </c>
      <c r="Q73" s="22">
        <v>1</v>
      </c>
      <c r="R73" s="22">
        <v>3</v>
      </c>
      <c r="S73" s="22">
        <v>4</v>
      </c>
      <c r="T73" s="22">
        <v>1</v>
      </c>
      <c r="U73" s="22">
        <v>0</v>
      </c>
      <c r="V73" s="22">
        <v>0</v>
      </c>
      <c r="W73" s="22">
        <v>1</v>
      </c>
      <c r="X73" s="22">
        <v>4</v>
      </c>
      <c r="Y73" s="22">
        <v>21</v>
      </c>
      <c r="Z73" s="22">
        <v>18</v>
      </c>
      <c r="AA73" s="22">
        <v>1</v>
      </c>
    </row>
    <row r="74" spans="1:27" s="14" customFormat="1" ht="13.5" customHeight="1" x14ac:dyDescent="0.15">
      <c r="A74" s="17">
        <v>2</v>
      </c>
      <c r="B74" s="22">
        <f t="shared" si="5"/>
        <v>277</v>
      </c>
      <c r="C74" s="22">
        <v>11</v>
      </c>
      <c r="D74" s="22">
        <v>10</v>
      </c>
      <c r="E74" s="22">
        <v>72</v>
      </c>
      <c r="F74" s="22">
        <v>6</v>
      </c>
      <c r="G74" s="22">
        <v>4</v>
      </c>
      <c r="H74" s="22">
        <v>16</v>
      </c>
      <c r="I74" s="22">
        <v>5</v>
      </c>
      <c r="J74" s="22">
        <v>2</v>
      </c>
      <c r="K74" s="22">
        <v>8</v>
      </c>
      <c r="L74" s="22">
        <v>13</v>
      </c>
      <c r="M74" s="22">
        <v>13</v>
      </c>
      <c r="N74" s="22"/>
      <c r="O74" s="22">
        <v>53</v>
      </c>
      <c r="P74" s="22">
        <v>21</v>
      </c>
      <c r="Q74" s="22">
        <v>0</v>
      </c>
      <c r="R74" s="22">
        <v>4</v>
      </c>
      <c r="S74" s="22">
        <v>5</v>
      </c>
      <c r="T74" s="22">
        <v>0</v>
      </c>
      <c r="U74" s="22">
        <v>0</v>
      </c>
      <c r="V74" s="22">
        <v>1</v>
      </c>
      <c r="W74" s="22">
        <v>3</v>
      </c>
      <c r="X74" s="22">
        <v>5</v>
      </c>
      <c r="Y74" s="22">
        <v>18</v>
      </c>
      <c r="Z74" s="22">
        <v>7</v>
      </c>
      <c r="AA74" s="22">
        <v>0</v>
      </c>
    </row>
    <row r="75" spans="1:27" s="14" customFormat="1" ht="13.5" customHeight="1" x14ac:dyDescent="0.15">
      <c r="A75" s="17">
        <v>3</v>
      </c>
      <c r="B75" s="22">
        <f t="shared" si="5"/>
        <v>291</v>
      </c>
      <c r="C75" s="22">
        <v>10</v>
      </c>
      <c r="D75" s="22">
        <v>12</v>
      </c>
      <c r="E75" s="22">
        <v>77</v>
      </c>
      <c r="F75" s="22">
        <v>10</v>
      </c>
      <c r="G75" s="22">
        <v>3</v>
      </c>
      <c r="H75" s="22">
        <v>10</v>
      </c>
      <c r="I75" s="22">
        <v>9</v>
      </c>
      <c r="J75" s="22">
        <v>6</v>
      </c>
      <c r="K75" s="22">
        <v>10</v>
      </c>
      <c r="L75" s="22">
        <v>22</v>
      </c>
      <c r="M75" s="22">
        <v>13</v>
      </c>
      <c r="N75" s="22"/>
      <c r="O75" s="22">
        <v>39</v>
      </c>
      <c r="P75" s="22">
        <v>26</v>
      </c>
      <c r="Q75" s="22">
        <v>0</v>
      </c>
      <c r="R75" s="22">
        <v>3</v>
      </c>
      <c r="S75" s="22">
        <v>10</v>
      </c>
      <c r="T75" s="22">
        <v>5</v>
      </c>
      <c r="U75" s="22">
        <v>0</v>
      </c>
      <c r="V75" s="22">
        <v>3</v>
      </c>
      <c r="W75" s="22">
        <v>4</v>
      </c>
      <c r="X75" s="22">
        <v>3</v>
      </c>
      <c r="Y75" s="22">
        <v>11</v>
      </c>
      <c r="Z75" s="22">
        <v>5</v>
      </c>
      <c r="AA75" s="22">
        <v>0</v>
      </c>
    </row>
    <row r="76" spans="1:27" s="14" customFormat="1" ht="13.5" customHeight="1" x14ac:dyDescent="0.15">
      <c r="A76" s="17">
        <v>4</v>
      </c>
      <c r="B76" s="22">
        <f t="shared" si="5"/>
        <v>314</v>
      </c>
      <c r="C76" s="22">
        <v>9</v>
      </c>
      <c r="D76" s="22">
        <v>8</v>
      </c>
      <c r="E76" s="22">
        <v>85</v>
      </c>
      <c r="F76" s="22">
        <v>9</v>
      </c>
      <c r="G76" s="22">
        <v>5</v>
      </c>
      <c r="H76" s="22">
        <v>8</v>
      </c>
      <c r="I76" s="22">
        <v>21</v>
      </c>
      <c r="J76" s="22">
        <v>5</v>
      </c>
      <c r="K76" s="22">
        <v>2</v>
      </c>
      <c r="L76" s="22">
        <v>16</v>
      </c>
      <c r="M76" s="22">
        <v>23</v>
      </c>
      <c r="N76" s="22"/>
      <c r="O76" s="22">
        <v>43</v>
      </c>
      <c r="P76" s="22">
        <v>17</v>
      </c>
      <c r="Q76" s="22">
        <v>0</v>
      </c>
      <c r="R76" s="22">
        <v>9</v>
      </c>
      <c r="S76" s="22">
        <v>5</v>
      </c>
      <c r="T76" s="22">
        <v>2</v>
      </c>
      <c r="U76" s="22">
        <v>3</v>
      </c>
      <c r="V76" s="22">
        <v>4</v>
      </c>
      <c r="W76" s="22">
        <v>5</v>
      </c>
      <c r="X76" s="22">
        <v>1</v>
      </c>
      <c r="Y76" s="22">
        <f>1+4+4+4+4+1+2+1</f>
        <v>21</v>
      </c>
      <c r="Z76" s="22">
        <v>13</v>
      </c>
      <c r="AA76" s="22">
        <v>0</v>
      </c>
    </row>
    <row r="77" spans="1:27" s="14" customFormat="1" ht="13.5" customHeight="1" x14ac:dyDescent="0.15">
      <c r="A77" s="17">
        <v>5</v>
      </c>
      <c r="B77" s="22">
        <f t="shared" si="5"/>
        <v>272</v>
      </c>
      <c r="C77" s="22">
        <v>3</v>
      </c>
      <c r="D77" s="22">
        <v>6</v>
      </c>
      <c r="E77" s="22">
        <v>79</v>
      </c>
      <c r="F77" s="22">
        <v>3</v>
      </c>
      <c r="G77" s="22">
        <v>2</v>
      </c>
      <c r="H77" s="22">
        <v>7</v>
      </c>
      <c r="I77" s="22">
        <v>7</v>
      </c>
      <c r="J77" s="22">
        <v>1</v>
      </c>
      <c r="K77" s="22">
        <v>5</v>
      </c>
      <c r="L77" s="22">
        <v>26</v>
      </c>
      <c r="M77" s="22">
        <v>17</v>
      </c>
      <c r="N77" s="22"/>
      <c r="O77" s="22">
        <v>35</v>
      </c>
      <c r="P77" s="22">
        <v>22</v>
      </c>
      <c r="Q77" s="22">
        <v>4</v>
      </c>
      <c r="R77" s="22">
        <v>1</v>
      </c>
      <c r="S77" s="22">
        <v>5</v>
      </c>
      <c r="T77" s="22">
        <v>2</v>
      </c>
      <c r="U77" s="22">
        <v>1</v>
      </c>
      <c r="V77" s="22">
        <v>1</v>
      </c>
      <c r="W77" s="22">
        <v>4</v>
      </c>
      <c r="X77" s="22">
        <v>1</v>
      </c>
      <c r="Y77" s="22">
        <v>18</v>
      </c>
      <c r="Z77" s="22">
        <v>22</v>
      </c>
      <c r="AA77" s="22">
        <v>0</v>
      </c>
    </row>
    <row r="78" spans="1:27" s="14" customFormat="1" ht="13.5" customHeight="1" x14ac:dyDescent="0.15">
      <c r="A78" s="17">
        <v>6</v>
      </c>
      <c r="B78" s="22">
        <f t="shared" si="5"/>
        <v>315</v>
      </c>
      <c r="C78" s="22">
        <v>9</v>
      </c>
      <c r="D78" s="22">
        <v>3</v>
      </c>
      <c r="E78" s="22">
        <v>107</v>
      </c>
      <c r="F78" s="22">
        <v>2</v>
      </c>
      <c r="G78" s="22">
        <v>1</v>
      </c>
      <c r="H78" s="22">
        <v>5</v>
      </c>
      <c r="I78" s="22">
        <v>5</v>
      </c>
      <c r="J78" s="22">
        <v>6</v>
      </c>
      <c r="K78" s="22">
        <v>5</v>
      </c>
      <c r="L78" s="22">
        <v>21</v>
      </c>
      <c r="M78" s="22">
        <v>19</v>
      </c>
      <c r="N78" s="22"/>
      <c r="O78" s="22">
        <v>60</v>
      </c>
      <c r="P78" s="22">
        <v>12</v>
      </c>
      <c r="Q78" s="22" t="s">
        <v>8</v>
      </c>
      <c r="R78" s="22">
        <v>3</v>
      </c>
      <c r="S78" s="22">
        <v>6</v>
      </c>
      <c r="T78" s="22">
        <v>4</v>
      </c>
      <c r="U78" s="22">
        <v>2</v>
      </c>
      <c r="V78" s="22">
        <v>5</v>
      </c>
      <c r="W78" s="22">
        <v>4</v>
      </c>
      <c r="X78" s="22">
        <v>2</v>
      </c>
      <c r="Y78" s="22">
        <v>19</v>
      </c>
      <c r="Z78" s="22">
        <v>15</v>
      </c>
      <c r="AA78" s="22"/>
    </row>
    <row r="79" spans="1:27" ht="6.75" customHeight="1" thickBot="1" x14ac:dyDescent="0.2">
      <c r="A79" s="18"/>
      <c r="B79" s="23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22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3.5" customHeight="1" thickTop="1" x14ac:dyDescent="0.15">
      <c r="A80" s="95"/>
      <c r="N80" s="28"/>
    </row>
    <row r="81" spans="1:14" ht="13.5" customHeight="1" x14ac:dyDescent="0.15">
      <c r="A81" s="19" t="s">
        <v>116</v>
      </c>
      <c r="N81" s="28"/>
    </row>
    <row r="82" spans="1:14" ht="13.5" customHeight="1" x14ac:dyDescent="0.15">
      <c r="N82" s="28"/>
    </row>
    <row r="83" spans="1:14" ht="13.5" customHeight="1" x14ac:dyDescent="0.15"/>
    <row r="84" spans="1:14" ht="13.5" customHeight="1" x14ac:dyDescent="0.15"/>
  </sheetData>
  <mergeCells count="14">
    <mergeCell ref="A7:A8"/>
    <mergeCell ref="B7:B8"/>
    <mergeCell ref="C7:M7"/>
    <mergeCell ref="O7:W7"/>
    <mergeCell ref="A25:A26"/>
    <mergeCell ref="B25:M25"/>
    <mergeCell ref="O25:AA25"/>
    <mergeCell ref="B45:B46"/>
    <mergeCell ref="C45:M45"/>
    <mergeCell ref="O45:W45"/>
    <mergeCell ref="A63:A64"/>
    <mergeCell ref="B63:M63"/>
    <mergeCell ref="O63:AA63"/>
    <mergeCell ref="A45:A46"/>
  </mergeCells>
  <phoneticPr fontId="19"/>
  <pageMargins left="0.74803149606299213" right="0.74803149606299213" top="0.98425196850393681" bottom="0.98425196850393681" header="0.51181102362204722" footer="0.51181102362204722"/>
  <pageSetup paperSize="9" scale="74" orientation="portrait" r:id="rId1"/>
  <headerFooter alignWithMargins="0"/>
  <colBreaks count="1" manualBreakCount="1">
    <brk id="13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57"/>
  <sheetViews>
    <sheetView tabSelected="1" view="pageBreakPreview" zoomScaleSheetLayoutView="100" workbookViewId="0">
      <selection activeCell="C37" sqref="C37"/>
    </sheetView>
  </sheetViews>
  <sheetFormatPr defaultColWidth="9" defaultRowHeight="13.5" x14ac:dyDescent="0.15"/>
  <cols>
    <col min="1" max="1" width="7.5" style="1" customWidth="1"/>
    <col min="2" max="19" width="4.375" style="1" customWidth="1"/>
    <col min="20" max="16384" width="9" style="1"/>
  </cols>
  <sheetData>
    <row r="1" spans="1:20" ht="14.25" x14ac:dyDescent="0.15">
      <c r="A1" s="39" t="s">
        <v>127</v>
      </c>
      <c r="B1" s="30"/>
    </row>
    <row r="3" spans="1:20" ht="14.25" x14ac:dyDescent="0.15">
      <c r="A3" s="40" t="s">
        <v>128</v>
      </c>
      <c r="B3" s="38"/>
      <c r="C3" s="3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4"/>
      <c r="Q3" s="34"/>
      <c r="R3" s="34"/>
      <c r="S3" s="22" t="s">
        <v>129</v>
      </c>
    </row>
    <row r="4" spans="1:20" ht="9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5"/>
      <c r="Q4" s="35"/>
      <c r="R4" s="35"/>
      <c r="S4" s="35"/>
    </row>
    <row r="5" spans="1:20" s="12" customFormat="1" ht="19.5" customHeight="1" thickTop="1" x14ac:dyDescent="0.15">
      <c r="A5" s="138" t="s">
        <v>35</v>
      </c>
      <c r="B5" s="135" t="s">
        <v>130</v>
      </c>
      <c r="C5" s="136"/>
      <c r="D5" s="136"/>
      <c r="E5" s="136"/>
      <c r="F5" s="136"/>
      <c r="G5" s="137"/>
      <c r="H5" s="135" t="s">
        <v>131</v>
      </c>
      <c r="I5" s="136"/>
      <c r="J5" s="136"/>
      <c r="K5" s="136"/>
      <c r="L5" s="136"/>
      <c r="M5" s="137"/>
      <c r="N5" s="140" t="s">
        <v>132</v>
      </c>
      <c r="O5" s="138"/>
      <c r="P5" s="140" t="s">
        <v>133</v>
      </c>
      <c r="Q5" s="138"/>
      <c r="R5" s="140" t="s">
        <v>134</v>
      </c>
      <c r="S5" s="142"/>
      <c r="T5" s="12" t="s">
        <v>147</v>
      </c>
    </row>
    <row r="6" spans="1:20" s="12" customFormat="1" ht="19.5" customHeight="1" x14ac:dyDescent="0.15">
      <c r="A6" s="139"/>
      <c r="B6" s="154" t="s">
        <v>135</v>
      </c>
      <c r="C6" s="155"/>
      <c r="D6" s="154" t="s">
        <v>136</v>
      </c>
      <c r="E6" s="155"/>
      <c r="F6" s="154" t="s">
        <v>23</v>
      </c>
      <c r="G6" s="155"/>
      <c r="H6" s="154" t="s">
        <v>137</v>
      </c>
      <c r="I6" s="155"/>
      <c r="J6" s="154" t="s">
        <v>138</v>
      </c>
      <c r="K6" s="155"/>
      <c r="L6" s="154" t="s">
        <v>23</v>
      </c>
      <c r="M6" s="155"/>
      <c r="N6" s="141"/>
      <c r="O6" s="139"/>
      <c r="P6" s="141"/>
      <c r="Q6" s="139"/>
      <c r="R6" s="141"/>
      <c r="S6" s="143"/>
      <c r="T6" s="12" t="s">
        <v>106</v>
      </c>
    </row>
    <row r="7" spans="1:20" s="12" customFormat="1" ht="9" customHeight="1" x14ac:dyDescent="0.15">
      <c r="A7" s="4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0" s="12" customFormat="1" ht="16.5" customHeight="1" x14ac:dyDescent="0.15">
      <c r="A8" s="42" t="s">
        <v>169</v>
      </c>
      <c r="B8" s="148">
        <v>127</v>
      </c>
      <c r="C8" s="149"/>
      <c r="D8" s="152">
        <v>305</v>
      </c>
      <c r="E8" s="152"/>
      <c r="F8" s="151">
        <f>B8-D8</f>
        <v>-178</v>
      </c>
      <c r="G8" s="151"/>
      <c r="H8" s="152">
        <v>403</v>
      </c>
      <c r="I8" s="152"/>
      <c r="J8" s="152">
        <v>681</v>
      </c>
      <c r="K8" s="152"/>
      <c r="L8" s="151">
        <f>H8-J8</f>
        <v>-278</v>
      </c>
      <c r="M8" s="151"/>
      <c r="N8" s="152">
        <v>3</v>
      </c>
      <c r="O8" s="152"/>
      <c r="P8" s="152">
        <v>70</v>
      </c>
      <c r="Q8" s="152"/>
      <c r="R8" s="152">
        <v>33</v>
      </c>
      <c r="S8" s="152"/>
    </row>
    <row r="9" spans="1:20" s="12" customFormat="1" ht="16.5" customHeight="1" x14ac:dyDescent="0.15">
      <c r="A9" s="43">
        <v>20</v>
      </c>
      <c r="B9" s="148">
        <v>127</v>
      </c>
      <c r="C9" s="149"/>
      <c r="D9" s="152">
        <v>292</v>
      </c>
      <c r="E9" s="152"/>
      <c r="F9" s="151">
        <f>B9-D9</f>
        <v>-165</v>
      </c>
      <c r="G9" s="151"/>
      <c r="H9" s="152">
        <v>494</v>
      </c>
      <c r="I9" s="152"/>
      <c r="J9" s="152">
        <v>626</v>
      </c>
      <c r="K9" s="152"/>
      <c r="L9" s="151">
        <f>H9-J9</f>
        <v>-132</v>
      </c>
      <c r="M9" s="151"/>
      <c r="N9" s="152">
        <v>1</v>
      </c>
      <c r="O9" s="152"/>
      <c r="P9" s="152">
        <v>90</v>
      </c>
      <c r="Q9" s="152"/>
      <c r="R9" s="152">
        <v>41</v>
      </c>
      <c r="S9" s="152"/>
    </row>
    <row r="10" spans="1:20" s="12" customFormat="1" ht="16.5" customHeight="1" x14ac:dyDescent="0.15">
      <c r="A10" s="43">
        <v>21</v>
      </c>
      <c r="B10" s="148">
        <v>139</v>
      </c>
      <c r="C10" s="149"/>
      <c r="D10" s="152">
        <v>310</v>
      </c>
      <c r="E10" s="152"/>
      <c r="F10" s="151">
        <f>B10-D10</f>
        <v>-171</v>
      </c>
      <c r="G10" s="151"/>
      <c r="H10" s="152">
        <v>487</v>
      </c>
      <c r="I10" s="152"/>
      <c r="J10" s="152">
        <v>496</v>
      </c>
      <c r="K10" s="152"/>
      <c r="L10" s="151">
        <f>H10-J10</f>
        <v>-9</v>
      </c>
      <c r="M10" s="151"/>
      <c r="N10" s="152">
        <v>4</v>
      </c>
      <c r="O10" s="152"/>
      <c r="P10" s="152">
        <v>89</v>
      </c>
      <c r="Q10" s="152"/>
      <c r="R10" s="152">
        <v>43</v>
      </c>
      <c r="S10" s="152"/>
    </row>
    <row r="11" spans="1:20" s="12" customFormat="1" ht="16.5" customHeight="1" x14ac:dyDescent="0.15">
      <c r="A11" s="43">
        <v>22</v>
      </c>
      <c r="B11" s="148">
        <v>111</v>
      </c>
      <c r="C11" s="149"/>
      <c r="D11" s="147">
        <v>307</v>
      </c>
      <c r="E11" s="147"/>
      <c r="F11" s="153">
        <f>B11-D11</f>
        <v>-196</v>
      </c>
      <c r="G11" s="153"/>
      <c r="H11" s="147">
        <v>446</v>
      </c>
      <c r="I11" s="147"/>
      <c r="J11" s="147">
        <v>413</v>
      </c>
      <c r="K11" s="147"/>
      <c r="L11" s="153">
        <f>H11-J11</f>
        <v>33</v>
      </c>
      <c r="M11" s="153"/>
      <c r="N11" s="147">
        <v>3</v>
      </c>
      <c r="O11" s="147"/>
      <c r="P11" s="147">
        <v>88</v>
      </c>
      <c r="Q11" s="147"/>
      <c r="R11" s="147">
        <v>44</v>
      </c>
      <c r="S11" s="147"/>
    </row>
    <row r="12" spans="1:20" s="12" customFormat="1" ht="16.5" customHeight="1" x14ac:dyDescent="0.15">
      <c r="A12" s="43">
        <v>23</v>
      </c>
      <c r="B12" s="148">
        <v>89</v>
      </c>
      <c r="C12" s="149"/>
      <c r="D12" s="150">
        <v>2041</v>
      </c>
      <c r="E12" s="150"/>
      <c r="F12" s="151" t="s">
        <v>161</v>
      </c>
      <c r="G12" s="151"/>
      <c r="H12" s="152">
        <v>536</v>
      </c>
      <c r="I12" s="152"/>
      <c r="J12" s="150">
        <v>1885</v>
      </c>
      <c r="K12" s="150"/>
      <c r="L12" s="151" t="s">
        <v>162</v>
      </c>
      <c r="M12" s="151"/>
      <c r="N12" s="152">
        <v>2</v>
      </c>
      <c r="O12" s="152"/>
      <c r="P12" s="152">
        <v>59</v>
      </c>
      <c r="Q12" s="152"/>
      <c r="R12" s="152">
        <v>31</v>
      </c>
      <c r="S12" s="152"/>
    </row>
    <row r="13" spans="1:20" s="12" customFormat="1" ht="16.5" customHeight="1" x14ac:dyDescent="0.15">
      <c r="A13" s="43">
        <v>24</v>
      </c>
      <c r="B13" s="132">
        <v>100</v>
      </c>
      <c r="C13" s="133"/>
      <c r="D13" s="133">
        <v>283</v>
      </c>
      <c r="E13" s="133"/>
      <c r="F13" s="134">
        <f t="shared" ref="F13:F25" si="0">B13-D13</f>
        <v>-183</v>
      </c>
      <c r="G13" s="134"/>
      <c r="H13" s="133">
        <v>499</v>
      </c>
      <c r="I13" s="133"/>
      <c r="J13" s="133">
        <v>567</v>
      </c>
      <c r="K13" s="133"/>
      <c r="L13" s="134">
        <f t="shared" ref="L13:L25" si="1">H13-J13</f>
        <v>-68</v>
      </c>
      <c r="M13" s="134"/>
      <c r="N13" s="147">
        <v>1</v>
      </c>
      <c r="O13" s="147"/>
      <c r="P13" s="147">
        <v>61</v>
      </c>
      <c r="Q13" s="147"/>
      <c r="R13" s="147">
        <v>38</v>
      </c>
      <c r="S13" s="147"/>
      <c r="T13" s="12" t="s">
        <v>139</v>
      </c>
    </row>
    <row r="14" spans="1:20" s="12" customFormat="1" ht="16.5" customHeight="1" x14ac:dyDescent="0.15">
      <c r="A14" s="43">
        <v>25</v>
      </c>
      <c r="B14" s="132">
        <v>100</v>
      </c>
      <c r="C14" s="133"/>
      <c r="D14" s="133">
        <v>294</v>
      </c>
      <c r="E14" s="133"/>
      <c r="F14" s="134">
        <f t="shared" si="0"/>
        <v>-194</v>
      </c>
      <c r="G14" s="134"/>
      <c r="H14" s="133">
        <v>582</v>
      </c>
      <c r="I14" s="133"/>
      <c r="J14" s="133">
        <v>549</v>
      </c>
      <c r="K14" s="133"/>
      <c r="L14" s="134">
        <f t="shared" si="1"/>
        <v>33</v>
      </c>
      <c r="M14" s="134"/>
      <c r="N14" s="133">
        <v>3</v>
      </c>
      <c r="O14" s="133"/>
      <c r="P14" s="133">
        <v>64</v>
      </c>
      <c r="Q14" s="133"/>
      <c r="R14" s="133">
        <v>25</v>
      </c>
      <c r="S14" s="133"/>
    </row>
    <row r="15" spans="1:20" s="12" customFormat="1" ht="16.5" customHeight="1" x14ac:dyDescent="0.15">
      <c r="A15" s="43">
        <v>26</v>
      </c>
      <c r="B15" s="132">
        <v>92</v>
      </c>
      <c r="C15" s="133"/>
      <c r="D15" s="133">
        <v>293</v>
      </c>
      <c r="E15" s="133"/>
      <c r="F15" s="134">
        <f t="shared" si="0"/>
        <v>-201</v>
      </c>
      <c r="G15" s="134"/>
      <c r="H15" s="133">
        <v>586</v>
      </c>
      <c r="I15" s="133"/>
      <c r="J15" s="133">
        <v>572</v>
      </c>
      <c r="K15" s="133"/>
      <c r="L15" s="134">
        <f t="shared" si="1"/>
        <v>14</v>
      </c>
      <c r="M15" s="134"/>
      <c r="N15" s="133">
        <v>4</v>
      </c>
      <c r="O15" s="133"/>
      <c r="P15" s="133">
        <v>58</v>
      </c>
      <c r="Q15" s="133"/>
      <c r="R15" s="133">
        <v>29</v>
      </c>
      <c r="S15" s="133"/>
    </row>
    <row r="16" spans="1:20" s="12" customFormat="1" ht="16.5" customHeight="1" x14ac:dyDescent="0.15">
      <c r="A16" s="43">
        <v>27</v>
      </c>
      <c r="B16" s="132">
        <v>111</v>
      </c>
      <c r="C16" s="133"/>
      <c r="D16" s="133">
        <v>289</v>
      </c>
      <c r="E16" s="133"/>
      <c r="F16" s="134">
        <f t="shared" si="0"/>
        <v>-178</v>
      </c>
      <c r="G16" s="134"/>
      <c r="H16" s="133">
        <v>573</v>
      </c>
      <c r="I16" s="133"/>
      <c r="J16" s="133">
        <v>593</v>
      </c>
      <c r="K16" s="133"/>
      <c r="L16" s="134">
        <f t="shared" si="1"/>
        <v>-20</v>
      </c>
      <c r="M16" s="134"/>
      <c r="N16" s="133">
        <v>2</v>
      </c>
      <c r="O16" s="133"/>
      <c r="P16" s="133">
        <v>90</v>
      </c>
      <c r="Q16" s="133"/>
      <c r="R16" s="133">
        <v>26</v>
      </c>
      <c r="S16" s="133"/>
    </row>
    <row r="17" spans="1:19" s="12" customFormat="1" ht="16.5" customHeight="1" x14ac:dyDescent="0.15">
      <c r="A17" s="43">
        <v>28</v>
      </c>
      <c r="B17" s="132">
        <v>104</v>
      </c>
      <c r="C17" s="133"/>
      <c r="D17" s="133">
        <v>315</v>
      </c>
      <c r="E17" s="133"/>
      <c r="F17" s="134">
        <f t="shared" si="0"/>
        <v>-211</v>
      </c>
      <c r="G17" s="134"/>
      <c r="H17" s="133">
        <v>482</v>
      </c>
      <c r="I17" s="133"/>
      <c r="J17" s="133">
        <v>619</v>
      </c>
      <c r="K17" s="133"/>
      <c r="L17" s="134">
        <f t="shared" si="1"/>
        <v>-137</v>
      </c>
      <c r="M17" s="134"/>
      <c r="N17" s="133">
        <v>1</v>
      </c>
      <c r="O17" s="133"/>
      <c r="P17" s="133">
        <v>83</v>
      </c>
      <c r="Q17" s="133"/>
      <c r="R17" s="133">
        <v>29</v>
      </c>
      <c r="S17" s="133"/>
    </row>
    <row r="18" spans="1:19" s="12" customFormat="1" ht="16.5" customHeight="1" x14ac:dyDescent="0.15">
      <c r="A18" s="43">
        <v>29</v>
      </c>
      <c r="B18" s="132">
        <v>94</v>
      </c>
      <c r="C18" s="133"/>
      <c r="D18" s="133">
        <v>277</v>
      </c>
      <c r="E18" s="133"/>
      <c r="F18" s="134">
        <f t="shared" si="0"/>
        <v>-183</v>
      </c>
      <c r="G18" s="134"/>
      <c r="H18" s="133">
        <v>443</v>
      </c>
      <c r="I18" s="133"/>
      <c r="J18" s="133">
        <v>566</v>
      </c>
      <c r="K18" s="133"/>
      <c r="L18" s="134">
        <f t="shared" si="1"/>
        <v>-123</v>
      </c>
      <c r="M18" s="134"/>
      <c r="N18" s="133">
        <v>5</v>
      </c>
      <c r="O18" s="133"/>
      <c r="P18" s="133">
        <v>63</v>
      </c>
      <c r="Q18" s="133"/>
      <c r="R18" s="133">
        <v>26</v>
      </c>
      <c r="S18" s="133"/>
    </row>
    <row r="19" spans="1:19" s="12" customFormat="1" ht="16.5" customHeight="1" x14ac:dyDescent="0.15">
      <c r="A19" s="43">
        <v>30</v>
      </c>
      <c r="B19" s="132">
        <v>91</v>
      </c>
      <c r="C19" s="133"/>
      <c r="D19" s="133">
        <v>335</v>
      </c>
      <c r="E19" s="133"/>
      <c r="F19" s="134">
        <f t="shared" si="0"/>
        <v>-244</v>
      </c>
      <c r="G19" s="134"/>
      <c r="H19" s="133">
        <v>501</v>
      </c>
      <c r="I19" s="133"/>
      <c r="J19" s="133">
        <v>523</v>
      </c>
      <c r="K19" s="133"/>
      <c r="L19" s="134">
        <f t="shared" si="1"/>
        <v>-22</v>
      </c>
      <c r="M19" s="134"/>
      <c r="N19" s="133">
        <v>1</v>
      </c>
      <c r="O19" s="133"/>
      <c r="P19" s="133">
        <v>66</v>
      </c>
      <c r="Q19" s="133"/>
      <c r="R19" s="133">
        <v>24</v>
      </c>
      <c r="S19" s="133"/>
    </row>
    <row r="20" spans="1:19" s="12" customFormat="1" ht="16.5" customHeight="1" x14ac:dyDescent="0.15">
      <c r="A20" s="43">
        <v>31</v>
      </c>
      <c r="B20" s="132">
        <v>86</v>
      </c>
      <c r="C20" s="133"/>
      <c r="D20" s="133">
        <v>350</v>
      </c>
      <c r="E20" s="133"/>
      <c r="F20" s="134">
        <f t="shared" si="0"/>
        <v>-264</v>
      </c>
      <c r="G20" s="134"/>
      <c r="H20" s="133">
        <v>528</v>
      </c>
      <c r="I20" s="133"/>
      <c r="J20" s="133">
        <v>543</v>
      </c>
      <c r="K20" s="133"/>
      <c r="L20" s="134">
        <f t="shared" si="1"/>
        <v>-15</v>
      </c>
      <c r="M20" s="134"/>
      <c r="N20" s="133">
        <v>2</v>
      </c>
      <c r="O20" s="133"/>
      <c r="P20" s="133">
        <v>51</v>
      </c>
      <c r="Q20" s="133"/>
      <c r="R20" s="133">
        <v>18</v>
      </c>
      <c r="S20" s="133"/>
    </row>
    <row r="21" spans="1:19" s="12" customFormat="1" ht="16.5" customHeight="1" x14ac:dyDescent="0.15">
      <c r="A21" s="42" t="s">
        <v>154</v>
      </c>
      <c r="B21" s="132">
        <v>86</v>
      </c>
      <c r="C21" s="133"/>
      <c r="D21" s="133">
        <v>323</v>
      </c>
      <c r="E21" s="133"/>
      <c r="F21" s="134">
        <f t="shared" si="0"/>
        <v>-237</v>
      </c>
      <c r="G21" s="134"/>
      <c r="H21" s="133">
        <v>415</v>
      </c>
      <c r="I21" s="133"/>
      <c r="J21" s="133">
        <v>457</v>
      </c>
      <c r="K21" s="133"/>
      <c r="L21" s="134">
        <f t="shared" si="1"/>
        <v>-42</v>
      </c>
      <c r="M21" s="134"/>
      <c r="N21" s="133">
        <v>2</v>
      </c>
      <c r="O21" s="133"/>
      <c r="P21" s="133">
        <v>47</v>
      </c>
      <c r="Q21" s="133"/>
      <c r="R21" s="133">
        <v>22</v>
      </c>
      <c r="S21" s="133"/>
    </row>
    <row r="22" spans="1:19" s="12" customFormat="1" ht="16.5" customHeight="1" x14ac:dyDescent="0.15">
      <c r="A22" s="42">
        <v>3</v>
      </c>
      <c r="B22" s="132">
        <v>78</v>
      </c>
      <c r="C22" s="133"/>
      <c r="D22" s="133">
        <v>366</v>
      </c>
      <c r="E22" s="133"/>
      <c r="F22" s="134">
        <f t="shared" si="0"/>
        <v>-288</v>
      </c>
      <c r="G22" s="134"/>
      <c r="H22" s="133">
        <v>464</v>
      </c>
      <c r="I22" s="133"/>
      <c r="J22" s="133">
        <v>296</v>
      </c>
      <c r="K22" s="133"/>
      <c r="L22" s="134">
        <f t="shared" si="1"/>
        <v>168</v>
      </c>
      <c r="M22" s="134"/>
      <c r="N22" s="133">
        <v>1</v>
      </c>
      <c r="O22" s="133"/>
      <c r="P22" s="133">
        <v>44</v>
      </c>
      <c r="Q22" s="133"/>
      <c r="R22" s="133">
        <v>24</v>
      </c>
      <c r="S22" s="133"/>
    </row>
    <row r="23" spans="1:19" s="12" customFormat="1" ht="16.5" customHeight="1" x14ac:dyDescent="0.15">
      <c r="A23" s="42">
        <v>4</v>
      </c>
      <c r="B23" s="132">
        <v>64</v>
      </c>
      <c r="C23" s="133"/>
      <c r="D23" s="133">
        <v>361</v>
      </c>
      <c r="E23" s="133"/>
      <c r="F23" s="134">
        <f t="shared" si="0"/>
        <v>-297</v>
      </c>
      <c r="G23" s="134"/>
      <c r="H23" s="133">
        <v>416</v>
      </c>
      <c r="I23" s="133"/>
      <c r="J23" s="133">
        <v>464</v>
      </c>
      <c r="K23" s="133"/>
      <c r="L23" s="134">
        <f t="shared" si="1"/>
        <v>-48</v>
      </c>
      <c r="M23" s="134"/>
      <c r="N23" s="133">
        <v>1</v>
      </c>
      <c r="O23" s="133"/>
      <c r="P23" s="133">
        <v>34</v>
      </c>
      <c r="Q23" s="133"/>
      <c r="R23" s="133">
        <v>15</v>
      </c>
      <c r="S23" s="133"/>
    </row>
    <row r="24" spans="1:19" s="12" customFormat="1" ht="16.5" customHeight="1" x14ac:dyDescent="0.15">
      <c r="A24" s="42">
        <v>5</v>
      </c>
      <c r="B24" s="132">
        <v>61</v>
      </c>
      <c r="C24" s="133"/>
      <c r="D24" s="133">
        <v>364</v>
      </c>
      <c r="E24" s="133"/>
      <c r="F24" s="134">
        <f t="shared" si="0"/>
        <v>-303</v>
      </c>
      <c r="G24" s="134"/>
      <c r="H24" s="133">
        <v>397</v>
      </c>
      <c r="I24" s="133"/>
      <c r="J24" s="133">
        <v>461</v>
      </c>
      <c r="K24" s="133"/>
      <c r="L24" s="134">
        <f t="shared" si="1"/>
        <v>-64</v>
      </c>
      <c r="M24" s="134"/>
      <c r="N24" s="133">
        <v>0</v>
      </c>
      <c r="O24" s="133"/>
      <c r="P24" s="133">
        <v>43</v>
      </c>
      <c r="Q24" s="133"/>
      <c r="R24" s="133">
        <v>15</v>
      </c>
      <c r="S24" s="133"/>
    </row>
    <row r="25" spans="1:19" s="12" customFormat="1" ht="16.5" customHeight="1" x14ac:dyDescent="0.15">
      <c r="A25" s="42">
        <v>6</v>
      </c>
      <c r="B25" s="132">
        <v>49</v>
      </c>
      <c r="C25" s="133"/>
      <c r="D25" s="133">
        <v>373</v>
      </c>
      <c r="E25" s="133"/>
      <c r="F25" s="134">
        <f t="shared" si="0"/>
        <v>-324</v>
      </c>
      <c r="G25" s="134"/>
      <c r="H25" s="133">
        <v>322</v>
      </c>
      <c r="I25" s="133"/>
      <c r="J25" s="133">
        <v>498</v>
      </c>
      <c r="K25" s="133"/>
      <c r="L25" s="134">
        <f t="shared" si="1"/>
        <v>-176</v>
      </c>
      <c r="M25" s="134"/>
      <c r="N25" s="133">
        <v>2</v>
      </c>
      <c r="O25" s="133"/>
      <c r="P25" s="133">
        <v>25</v>
      </c>
      <c r="Q25" s="133"/>
      <c r="R25" s="133">
        <v>15</v>
      </c>
      <c r="S25" s="133"/>
    </row>
    <row r="26" spans="1:19" s="12" customFormat="1" ht="16.5" customHeight="1" thickBot="1" x14ac:dyDescent="0.2">
      <c r="A26" s="44"/>
      <c r="B26" s="144"/>
      <c r="C26" s="145"/>
      <c r="D26" s="145"/>
      <c r="E26" s="145"/>
      <c r="F26" s="146"/>
      <c r="G26" s="146"/>
      <c r="H26" s="145"/>
      <c r="I26" s="145"/>
      <c r="J26" s="145"/>
      <c r="K26" s="145"/>
      <c r="L26" s="146"/>
      <c r="M26" s="146"/>
      <c r="N26" s="145"/>
      <c r="O26" s="145"/>
      <c r="P26" s="145"/>
      <c r="Q26" s="145"/>
      <c r="R26" s="145"/>
      <c r="S26" s="145"/>
    </row>
    <row r="27" spans="1:19" ht="9" customHeight="1" thickTop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3.5" customHeight="1" x14ac:dyDescent="0.15">
      <c r="A28" s="5" t="s">
        <v>140</v>
      </c>
      <c r="B28" s="5"/>
      <c r="C28" s="5"/>
      <c r="D28" s="5"/>
      <c r="E28" s="5" t="s">
        <v>83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5" customHeight="1" x14ac:dyDescent="0.15">
      <c r="A30" s="45" t="s">
        <v>141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0"/>
      <c r="O30" s="50"/>
      <c r="P30" s="50"/>
      <c r="Q30" s="50"/>
      <c r="R30" s="50"/>
      <c r="S30" s="9" t="s">
        <v>142</v>
      </c>
    </row>
    <row r="31" spans="1:19" ht="14.25" thickBo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5"/>
      <c r="P31" s="35"/>
      <c r="Q31" s="35"/>
      <c r="R31" s="35"/>
      <c r="S31" s="35"/>
    </row>
    <row r="32" spans="1:19" ht="19.5" customHeight="1" thickTop="1" x14ac:dyDescent="0.15">
      <c r="A32" s="138" t="s">
        <v>35</v>
      </c>
      <c r="B32" s="135" t="s">
        <v>143</v>
      </c>
      <c r="C32" s="136"/>
      <c r="D32" s="137"/>
      <c r="E32" s="135" t="s">
        <v>144</v>
      </c>
      <c r="F32" s="136"/>
      <c r="G32" s="137"/>
      <c r="H32" s="135" t="s">
        <v>64</v>
      </c>
      <c r="I32" s="136"/>
      <c r="J32" s="137"/>
      <c r="K32" s="135" t="s">
        <v>109</v>
      </c>
      <c r="L32" s="136"/>
      <c r="M32" s="137"/>
      <c r="N32" s="135" t="s">
        <v>145</v>
      </c>
      <c r="O32" s="136"/>
      <c r="P32" s="137"/>
      <c r="Q32" s="135" t="s">
        <v>146</v>
      </c>
      <c r="R32" s="136"/>
      <c r="S32" s="136"/>
    </row>
    <row r="33" spans="1:19" ht="19.5" customHeight="1" x14ac:dyDescent="0.15">
      <c r="A33" s="139"/>
      <c r="B33" s="47" t="s">
        <v>20</v>
      </c>
      <c r="C33" s="47" t="s">
        <v>2</v>
      </c>
      <c r="D33" s="47" t="s">
        <v>16</v>
      </c>
      <c r="E33" s="47" t="s">
        <v>20</v>
      </c>
      <c r="F33" s="47" t="s">
        <v>2</v>
      </c>
      <c r="G33" s="47" t="s">
        <v>16</v>
      </c>
      <c r="H33" s="47" t="s">
        <v>20</v>
      </c>
      <c r="I33" s="47" t="s">
        <v>2</v>
      </c>
      <c r="J33" s="47" t="s">
        <v>16</v>
      </c>
      <c r="K33" s="47" t="s">
        <v>20</v>
      </c>
      <c r="L33" s="47" t="s">
        <v>2</v>
      </c>
      <c r="M33" s="47" t="s">
        <v>16</v>
      </c>
      <c r="N33" s="47" t="s">
        <v>20</v>
      </c>
      <c r="O33" s="47" t="s">
        <v>2</v>
      </c>
      <c r="P33" s="47" t="s">
        <v>16</v>
      </c>
      <c r="Q33" s="47" t="s">
        <v>20</v>
      </c>
      <c r="R33" s="47" t="s">
        <v>2</v>
      </c>
      <c r="S33" s="51" t="s">
        <v>16</v>
      </c>
    </row>
    <row r="34" spans="1:19" ht="19.5" customHeight="1" x14ac:dyDescent="0.15">
      <c r="A34" s="46"/>
      <c r="B34" s="48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 ht="16.5" customHeight="1" x14ac:dyDescent="0.15">
      <c r="A35" s="42" t="s">
        <v>169</v>
      </c>
      <c r="B35" s="31">
        <f t="shared" ref="B35:B39" si="2">SUM(C35,D35)</f>
        <v>106</v>
      </c>
      <c r="C35" s="31">
        <v>5</v>
      </c>
      <c r="D35" s="31">
        <v>101</v>
      </c>
      <c r="E35" s="31" t="s">
        <v>8</v>
      </c>
      <c r="F35" s="31" t="s">
        <v>8</v>
      </c>
      <c r="G35" s="31" t="s">
        <v>8</v>
      </c>
      <c r="H35" s="31">
        <f t="shared" ref="H35:H39" si="3">SUM(I35,J35)</f>
        <v>75</v>
      </c>
      <c r="I35" s="31">
        <v>4</v>
      </c>
      <c r="J35" s="31">
        <v>71</v>
      </c>
      <c r="K35" s="31">
        <f t="shared" ref="K35:K39" si="4">SUM(L35,M35)</f>
        <v>1</v>
      </c>
      <c r="L35" s="31" t="s">
        <v>8</v>
      </c>
      <c r="M35" s="31">
        <v>1</v>
      </c>
      <c r="N35" s="31">
        <f t="shared" ref="N35:N39" si="5">SUM(O35,P35)</f>
        <v>26</v>
      </c>
      <c r="O35" s="31" t="s">
        <v>8</v>
      </c>
      <c r="P35" s="31">
        <v>26</v>
      </c>
      <c r="Q35" s="31">
        <f t="shared" ref="Q35:Q39" si="6">SUM(R35,S35)</f>
        <v>4</v>
      </c>
      <c r="R35" s="31">
        <v>1</v>
      </c>
      <c r="S35" s="31">
        <v>3</v>
      </c>
    </row>
    <row r="36" spans="1:19" ht="16.5" customHeight="1" x14ac:dyDescent="0.15">
      <c r="A36" s="43">
        <v>20</v>
      </c>
      <c r="B36" s="31">
        <f t="shared" si="2"/>
        <v>116</v>
      </c>
      <c r="C36" s="31">
        <v>12</v>
      </c>
      <c r="D36" s="31">
        <v>104</v>
      </c>
      <c r="E36" s="31" t="s">
        <v>8</v>
      </c>
      <c r="F36" s="31" t="s">
        <v>8</v>
      </c>
      <c r="G36" s="31" t="s">
        <v>8</v>
      </c>
      <c r="H36" s="31">
        <f t="shared" si="3"/>
        <v>83</v>
      </c>
      <c r="I36" s="31">
        <v>11</v>
      </c>
      <c r="J36" s="31">
        <v>72</v>
      </c>
      <c r="K36" s="31">
        <f t="shared" si="4"/>
        <v>2</v>
      </c>
      <c r="L36" s="31">
        <v>1</v>
      </c>
      <c r="M36" s="31">
        <v>1</v>
      </c>
      <c r="N36" s="31">
        <f t="shared" si="5"/>
        <v>27</v>
      </c>
      <c r="O36" s="31" t="s">
        <v>8</v>
      </c>
      <c r="P36" s="31">
        <v>27</v>
      </c>
      <c r="Q36" s="31">
        <f t="shared" si="6"/>
        <v>4</v>
      </c>
      <c r="R36" s="31" t="s">
        <v>8</v>
      </c>
      <c r="S36" s="31">
        <v>4</v>
      </c>
    </row>
    <row r="37" spans="1:19" ht="16.5" customHeight="1" x14ac:dyDescent="0.15">
      <c r="A37" s="43">
        <v>21</v>
      </c>
      <c r="B37" s="31">
        <f t="shared" si="2"/>
        <v>124</v>
      </c>
      <c r="C37" s="31">
        <v>13</v>
      </c>
      <c r="D37" s="31">
        <v>111</v>
      </c>
      <c r="E37" s="31" t="s">
        <v>8</v>
      </c>
      <c r="F37" s="31" t="s">
        <v>8</v>
      </c>
      <c r="G37" s="31">
        <v>1</v>
      </c>
      <c r="H37" s="31">
        <f t="shared" si="3"/>
        <v>90</v>
      </c>
      <c r="I37" s="31">
        <v>12</v>
      </c>
      <c r="J37" s="31">
        <v>78</v>
      </c>
      <c r="K37" s="31">
        <f t="shared" si="4"/>
        <v>2</v>
      </c>
      <c r="L37" s="31">
        <v>1</v>
      </c>
      <c r="M37" s="31">
        <v>1</v>
      </c>
      <c r="N37" s="31">
        <f t="shared" si="5"/>
        <v>28</v>
      </c>
      <c r="O37" s="31" t="s">
        <v>8</v>
      </c>
      <c r="P37" s="31">
        <v>28</v>
      </c>
      <c r="Q37" s="31">
        <f t="shared" si="6"/>
        <v>3</v>
      </c>
      <c r="R37" s="31" t="s">
        <v>8</v>
      </c>
      <c r="S37" s="31">
        <v>3</v>
      </c>
    </row>
    <row r="38" spans="1:19" ht="16.5" customHeight="1" x14ac:dyDescent="0.15">
      <c r="A38" s="43">
        <v>22</v>
      </c>
      <c r="B38" s="31">
        <f t="shared" si="2"/>
        <v>0</v>
      </c>
      <c r="C38" s="31" t="s">
        <v>120</v>
      </c>
      <c r="D38" s="31" t="s">
        <v>120</v>
      </c>
      <c r="E38" s="31" t="s">
        <v>8</v>
      </c>
      <c r="F38" s="31" t="s">
        <v>120</v>
      </c>
      <c r="G38" s="31" t="s">
        <v>120</v>
      </c>
      <c r="H38" s="31">
        <f t="shared" si="3"/>
        <v>0</v>
      </c>
      <c r="I38" s="31" t="s">
        <v>120</v>
      </c>
      <c r="J38" s="31" t="s">
        <v>120</v>
      </c>
      <c r="K38" s="31">
        <f t="shared" si="4"/>
        <v>0</v>
      </c>
      <c r="L38" s="31" t="s">
        <v>120</v>
      </c>
      <c r="M38" s="31" t="s">
        <v>120</v>
      </c>
      <c r="N38" s="31">
        <f t="shared" si="5"/>
        <v>0</v>
      </c>
      <c r="O38" s="31" t="s">
        <v>120</v>
      </c>
      <c r="P38" s="31" t="s">
        <v>120</v>
      </c>
      <c r="Q38" s="31">
        <f t="shared" si="6"/>
        <v>0</v>
      </c>
      <c r="R38" s="31" t="s">
        <v>120</v>
      </c>
      <c r="S38" s="31" t="s">
        <v>120</v>
      </c>
    </row>
    <row r="39" spans="1:19" ht="16.5" customHeight="1" x14ac:dyDescent="0.15">
      <c r="A39" s="43">
        <v>23</v>
      </c>
      <c r="B39" s="31">
        <f t="shared" si="2"/>
        <v>0</v>
      </c>
      <c r="C39" s="31" t="s">
        <v>120</v>
      </c>
      <c r="D39" s="31" t="s">
        <v>120</v>
      </c>
      <c r="E39" s="31">
        <f>SUM(F39,G39)</f>
        <v>0</v>
      </c>
      <c r="F39" s="31" t="s">
        <v>120</v>
      </c>
      <c r="G39" s="31" t="s">
        <v>120</v>
      </c>
      <c r="H39" s="31">
        <f t="shared" si="3"/>
        <v>0</v>
      </c>
      <c r="I39" s="31" t="s">
        <v>120</v>
      </c>
      <c r="J39" s="31" t="s">
        <v>120</v>
      </c>
      <c r="K39" s="31">
        <f t="shared" si="4"/>
        <v>0</v>
      </c>
      <c r="L39" s="31" t="s">
        <v>120</v>
      </c>
      <c r="M39" s="31" t="s">
        <v>120</v>
      </c>
      <c r="N39" s="31">
        <f t="shared" si="5"/>
        <v>0</v>
      </c>
      <c r="O39" s="31" t="s">
        <v>120</v>
      </c>
      <c r="P39" s="31" t="s">
        <v>120</v>
      </c>
      <c r="Q39" s="31">
        <f t="shared" si="6"/>
        <v>0</v>
      </c>
      <c r="R39" s="31" t="s">
        <v>120</v>
      </c>
      <c r="S39" s="31" t="s">
        <v>120</v>
      </c>
    </row>
    <row r="40" spans="1:19" ht="16.5" customHeight="1" x14ac:dyDescent="0.15">
      <c r="A40" s="43">
        <v>24</v>
      </c>
      <c r="B40" s="31" t="s">
        <v>120</v>
      </c>
      <c r="C40" s="31" t="s">
        <v>120</v>
      </c>
      <c r="D40" s="31" t="s">
        <v>120</v>
      </c>
      <c r="E40" s="31" t="str">
        <f>G40</f>
        <v>…</v>
      </c>
      <c r="F40" s="31" t="s">
        <v>120</v>
      </c>
      <c r="G40" s="31" t="s">
        <v>120</v>
      </c>
      <c r="H40" s="31" t="s">
        <v>120</v>
      </c>
      <c r="I40" s="31" t="s">
        <v>120</v>
      </c>
      <c r="J40" s="31" t="s">
        <v>120</v>
      </c>
      <c r="K40" s="31" t="s">
        <v>120</v>
      </c>
      <c r="L40" s="31" t="s">
        <v>120</v>
      </c>
      <c r="M40" s="31" t="s">
        <v>120</v>
      </c>
      <c r="N40" s="31" t="s">
        <v>120</v>
      </c>
      <c r="O40" s="31" t="s">
        <v>120</v>
      </c>
      <c r="P40" s="31" t="s">
        <v>120</v>
      </c>
      <c r="Q40" s="31" t="s">
        <v>120</v>
      </c>
      <c r="R40" s="31" t="s">
        <v>120</v>
      </c>
      <c r="S40" s="31" t="s">
        <v>120</v>
      </c>
    </row>
    <row r="41" spans="1:19" ht="16.5" customHeight="1" x14ac:dyDescent="0.15">
      <c r="A41" s="43">
        <v>25</v>
      </c>
      <c r="B41" s="31" t="s">
        <v>120</v>
      </c>
      <c r="C41" s="31">
        <v>6</v>
      </c>
      <c r="D41" s="31">
        <v>61</v>
      </c>
      <c r="E41" s="31" t="s">
        <v>120</v>
      </c>
      <c r="F41" s="31" t="s">
        <v>8</v>
      </c>
      <c r="G41" s="31">
        <v>1</v>
      </c>
      <c r="H41" s="31" t="s">
        <v>120</v>
      </c>
      <c r="I41" s="31">
        <v>5</v>
      </c>
      <c r="J41" s="31">
        <v>29</v>
      </c>
      <c r="K41" s="31" t="s">
        <v>120</v>
      </c>
      <c r="L41" s="31">
        <v>1</v>
      </c>
      <c r="M41" s="31">
        <v>1</v>
      </c>
      <c r="N41" s="31" t="s">
        <v>120</v>
      </c>
      <c r="O41" s="31" t="s">
        <v>8</v>
      </c>
      <c r="P41" s="31">
        <v>26</v>
      </c>
      <c r="Q41" s="31" t="s">
        <v>120</v>
      </c>
      <c r="R41" s="31" t="s">
        <v>8</v>
      </c>
      <c r="S41" s="31">
        <v>4</v>
      </c>
    </row>
    <row r="42" spans="1:19" ht="16.5" customHeight="1" x14ac:dyDescent="0.15">
      <c r="A42" s="43">
        <v>26</v>
      </c>
      <c r="B42" s="31" t="s">
        <v>120</v>
      </c>
      <c r="C42" s="31">
        <v>10</v>
      </c>
      <c r="D42" s="31">
        <v>82</v>
      </c>
      <c r="E42" s="31" t="s">
        <v>120</v>
      </c>
      <c r="F42" s="31" t="s">
        <v>8</v>
      </c>
      <c r="G42" s="31">
        <v>1</v>
      </c>
      <c r="H42" s="31" t="s">
        <v>120</v>
      </c>
      <c r="I42" s="31">
        <v>9</v>
      </c>
      <c r="J42" s="31">
        <v>50</v>
      </c>
      <c r="K42" s="31" t="s">
        <v>120</v>
      </c>
      <c r="L42" s="31">
        <v>1</v>
      </c>
      <c r="M42" s="31">
        <v>1</v>
      </c>
      <c r="N42" s="31" t="s">
        <v>120</v>
      </c>
      <c r="O42" s="31" t="s">
        <v>8</v>
      </c>
      <c r="P42" s="31">
        <v>26</v>
      </c>
      <c r="Q42" s="31" t="s">
        <v>120</v>
      </c>
      <c r="R42" s="31" t="s">
        <v>8</v>
      </c>
      <c r="S42" s="31">
        <v>4</v>
      </c>
    </row>
    <row r="43" spans="1:19" ht="16.5" customHeight="1" x14ac:dyDescent="0.15">
      <c r="A43" s="43">
        <v>27</v>
      </c>
      <c r="B43" s="31">
        <f t="shared" ref="B43:B50" si="7">SUM(C43,D43)</f>
        <v>111</v>
      </c>
      <c r="C43" s="31">
        <v>9</v>
      </c>
      <c r="D43" s="31">
        <v>102</v>
      </c>
      <c r="E43" s="31">
        <f t="shared" ref="E43:E51" si="8">SUM(F43:G43)</f>
        <v>1</v>
      </c>
      <c r="F43" s="31" t="s">
        <v>8</v>
      </c>
      <c r="G43" s="31">
        <v>1</v>
      </c>
      <c r="H43" s="31">
        <f t="shared" ref="H43:H51" si="9">SUM(I43:J43)</f>
        <v>75</v>
      </c>
      <c r="I43" s="31">
        <v>8</v>
      </c>
      <c r="J43" s="31">
        <v>67</v>
      </c>
      <c r="K43" s="31">
        <f t="shared" ref="K43:K51" si="10">SUM(L43:M43)</f>
        <v>2</v>
      </c>
      <c r="L43" s="31">
        <v>1</v>
      </c>
      <c r="M43" s="31">
        <v>1</v>
      </c>
      <c r="N43" s="31">
        <f t="shared" ref="N43:N52" si="11">SUM(O43:P43)</f>
        <v>27</v>
      </c>
      <c r="O43" s="31" t="s">
        <v>8</v>
      </c>
      <c r="P43" s="31">
        <v>27</v>
      </c>
      <c r="Q43" s="31">
        <f t="shared" ref="Q43:Q52" si="12">SUM(R43:S43)</f>
        <v>6</v>
      </c>
      <c r="R43" s="31" t="s">
        <v>8</v>
      </c>
      <c r="S43" s="31">
        <v>6</v>
      </c>
    </row>
    <row r="44" spans="1:19" ht="16.5" customHeight="1" x14ac:dyDescent="0.15">
      <c r="A44" s="43">
        <v>28</v>
      </c>
      <c r="B44" s="31">
        <f t="shared" si="7"/>
        <v>120</v>
      </c>
      <c r="C44" s="31">
        <v>15</v>
      </c>
      <c r="D44" s="31">
        <v>105</v>
      </c>
      <c r="E44" s="31">
        <f t="shared" si="8"/>
        <v>1</v>
      </c>
      <c r="F44" s="31" t="s">
        <v>8</v>
      </c>
      <c r="G44" s="31">
        <v>1</v>
      </c>
      <c r="H44" s="31">
        <f t="shared" si="9"/>
        <v>78</v>
      </c>
      <c r="I44" s="31">
        <v>8</v>
      </c>
      <c r="J44" s="31">
        <v>70</v>
      </c>
      <c r="K44" s="31">
        <f t="shared" si="10"/>
        <v>1</v>
      </c>
      <c r="L44" s="31">
        <v>1</v>
      </c>
      <c r="M44" s="31" t="s">
        <v>8</v>
      </c>
      <c r="N44" s="31">
        <f t="shared" si="11"/>
        <v>27</v>
      </c>
      <c r="O44" s="31" t="s">
        <v>8</v>
      </c>
      <c r="P44" s="31">
        <v>27</v>
      </c>
      <c r="Q44" s="31">
        <f t="shared" si="12"/>
        <v>13</v>
      </c>
      <c r="R44" s="31">
        <v>6</v>
      </c>
      <c r="S44" s="31">
        <v>7</v>
      </c>
    </row>
    <row r="45" spans="1:19" ht="16.5" customHeight="1" x14ac:dyDescent="0.15">
      <c r="A45" s="43">
        <v>29</v>
      </c>
      <c r="B45" s="31">
        <f t="shared" si="7"/>
        <v>133</v>
      </c>
      <c r="C45" s="31">
        <v>24</v>
      </c>
      <c r="D45" s="31">
        <v>109</v>
      </c>
      <c r="E45" s="31">
        <f t="shared" si="8"/>
        <v>1</v>
      </c>
      <c r="F45" s="31" t="s">
        <v>8</v>
      </c>
      <c r="G45" s="31">
        <v>1</v>
      </c>
      <c r="H45" s="31">
        <f t="shared" si="9"/>
        <v>54</v>
      </c>
      <c r="I45" s="31">
        <v>8</v>
      </c>
      <c r="J45" s="31">
        <v>46</v>
      </c>
      <c r="K45" s="31">
        <f t="shared" si="10"/>
        <v>3</v>
      </c>
      <c r="L45" s="31">
        <v>3</v>
      </c>
      <c r="M45" s="31" t="s">
        <v>8</v>
      </c>
      <c r="N45" s="31">
        <f t="shared" si="11"/>
        <v>27</v>
      </c>
      <c r="O45" s="31" t="s">
        <v>8</v>
      </c>
      <c r="P45" s="31">
        <v>27</v>
      </c>
      <c r="Q45" s="31">
        <f t="shared" si="12"/>
        <v>48</v>
      </c>
      <c r="R45" s="31">
        <v>13</v>
      </c>
      <c r="S45" s="31">
        <v>35</v>
      </c>
    </row>
    <row r="46" spans="1:19" ht="16.5" customHeight="1" x14ac:dyDescent="0.15">
      <c r="A46" s="43">
        <v>30</v>
      </c>
      <c r="B46" s="31">
        <f t="shared" si="7"/>
        <v>139</v>
      </c>
      <c r="C46" s="31">
        <v>19</v>
      </c>
      <c r="D46" s="31">
        <v>120</v>
      </c>
      <c r="E46" s="31">
        <f t="shared" si="8"/>
        <v>1</v>
      </c>
      <c r="F46" s="31" t="s">
        <v>8</v>
      </c>
      <c r="G46" s="31">
        <v>1</v>
      </c>
      <c r="H46" s="31">
        <f t="shared" si="9"/>
        <v>31</v>
      </c>
      <c r="I46" s="31">
        <v>4</v>
      </c>
      <c r="J46" s="31">
        <v>27</v>
      </c>
      <c r="K46" s="31">
        <f t="shared" si="10"/>
        <v>3</v>
      </c>
      <c r="L46" s="31">
        <v>3</v>
      </c>
      <c r="M46" s="31" t="s">
        <v>8</v>
      </c>
      <c r="N46" s="31">
        <f t="shared" si="11"/>
        <v>26</v>
      </c>
      <c r="O46" s="31" t="s">
        <v>8</v>
      </c>
      <c r="P46" s="31">
        <v>26</v>
      </c>
      <c r="Q46" s="31">
        <f t="shared" si="12"/>
        <v>78</v>
      </c>
      <c r="R46" s="31">
        <v>12</v>
      </c>
      <c r="S46" s="31">
        <v>66</v>
      </c>
    </row>
    <row r="47" spans="1:19" ht="16.5" customHeight="1" x14ac:dyDescent="0.15">
      <c r="A47" s="43">
        <v>31</v>
      </c>
      <c r="B47" s="31">
        <f t="shared" si="7"/>
        <v>159</v>
      </c>
      <c r="C47" s="31">
        <v>32</v>
      </c>
      <c r="D47" s="31">
        <v>127</v>
      </c>
      <c r="E47" s="31">
        <f t="shared" si="8"/>
        <v>1</v>
      </c>
      <c r="F47" s="31" t="s">
        <v>8</v>
      </c>
      <c r="G47" s="31">
        <v>1</v>
      </c>
      <c r="H47" s="31">
        <f t="shared" si="9"/>
        <v>19</v>
      </c>
      <c r="I47" s="31">
        <v>4</v>
      </c>
      <c r="J47" s="31">
        <v>15</v>
      </c>
      <c r="K47" s="31">
        <f t="shared" si="10"/>
        <v>3</v>
      </c>
      <c r="L47" s="31">
        <v>3</v>
      </c>
      <c r="M47" s="31" t="s">
        <v>8</v>
      </c>
      <c r="N47" s="31">
        <f t="shared" si="11"/>
        <v>36</v>
      </c>
      <c r="O47" s="31">
        <v>10</v>
      </c>
      <c r="P47" s="31">
        <v>26</v>
      </c>
      <c r="Q47" s="31">
        <f t="shared" si="12"/>
        <v>100</v>
      </c>
      <c r="R47" s="31">
        <v>15</v>
      </c>
      <c r="S47" s="31">
        <v>85</v>
      </c>
    </row>
    <row r="48" spans="1:19" ht="16.5" customHeight="1" x14ac:dyDescent="0.15">
      <c r="A48" s="42" t="s">
        <v>154</v>
      </c>
      <c r="B48" s="31">
        <f t="shared" si="7"/>
        <v>181</v>
      </c>
      <c r="C48" s="31">
        <v>26</v>
      </c>
      <c r="D48" s="31">
        <v>155</v>
      </c>
      <c r="E48" s="31">
        <f t="shared" si="8"/>
        <v>1</v>
      </c>
      <c r="F48" s="31" t="s">
        <v>8</v>
      </c>
      <c r="G48" s="31">
        <v>1</v>
      </c>
      <c r="H48" s="31">
        <f t="shared" si="9"/>
        <v>23</v>
      </c>
      <c r="I48" s="31">
        <v>6</v>
      </c>
      <c r="J48" s="31">
        <v>17</v>
      </c>
      <c r="K48" s="31">
        <f t="shared" si="10"/>
        <v>3</v>
      </c>
      <c r="L48" s="31">
        <v>3</v>
      </c>
      <c r="M48" s="31" t="s">
        <v>8</v>
      </c>
      <c r="N48" s="31">
        <f t="shared" si="11"/>
        <v>25</v>
      </c>
      <c r="O48" s="31">
        <v>0</v>
      </c>
      <c r="P48" s="31">
        <v>25</v>
      </c>
      <c r="Q48" s="31">
        <f t="shared" si="12"/>
        <v>129</v>
      </c>
      <c r="R48" s="31">
        <v>17</v>
      </c>
      <c r="S48" s="31">
        <v>112</v>
      </c>
    </row>
    <row r="49" spans="1:19" ht="16.5" customHeight="1" x14ac:dyDescent="0.15">
      <c r="A49" s="43">
        <v>3</v>
      </c>
      <c r="B49" s="31">
        <f t="shared" si="7"/>
        <v>200</v>
      </c>
      <c r="C49" s="31">
        <v>37</v>
      </c>
      <c r="D49" s="31">
        <v>163</v>
      </c>
      <c r="E49" s="31">
        <f t="shared" si="8"/>
        <v>1</v>
      </c>
      <c r="F49" s="31" t="s">
        <v>8</v>
      </c>
      <c r="G49" s="31">
        <v>1</v>
      </c>
      <c r="H49" s="31">
        <f t="shared" si="9"/>
        <v>24</v>
      </c>
      <c r="I49" s="31">
        <v>6</v>
      </c>
      <c r="J49" s="31">
        <v>18</v>
      </c>
      <c r="K49" s="31">
        <f t="shared" si="10"/>
        <v>3</v>
      </c>
      <c r="L49" s="31">
        <v>3</v>
      </c>
      <c r="M49" s="31" t="s">
        <v>8</v>
      </c>
      <c r="N49" s="31">
        <f t="shared" si="11"/>
        <v>37</v>
      </c>
      <c r="O49" s="31">
        <v>13</v>
      </c>
      <c r="P49" s="31">
        <v>24</v>
      </c>
      <c r="Q49" s="31">
        <f t="shared" si="12"/>
        <v>135</v>
      </c>
      <c r="R49" s="31">
        <v>15</v>
      </c>
      <c r="S49" s="31">
        <v>120</v>
      </c>
    </row>
    <row r="50" spans="1:19" s="37" customFormat="1" ht="16.5" customHeight="1" x14ac:dyDescent="0.15">
      <c r="A50" s="43">
        <v>4</v>
      </c>
      <c r="B50" s="31">
        <f t="shared" si="7"/>
        <v>173</v>
      </c>
      <c r="C50" s="31">
        <f>SUM(F50,I50,L50,O50,R50)</f>
        <v>31</v>
      </c>
      <c r="D50" s="31">
        <f>SUM(G50,J50,M50,P50,S50)</f>
        <v>142</v>
      </c>
      <c r="E50" s="31">
        <f t="shared" si="8"/>
        <v>1</v>
      </c>
      <c r="F50" s="31" t="s">
        <v>8</v>
      </c>
      <c r="G50" s="31">
        <v>1</v>
      </c>
      <c r="H50" s="31">
        <f t="shared" si="9"/>
        <v>22</v>
      </c>
      <c r="I50" s="31">
        <v>5</v>
      </c>
      <c r="J50" s="31">
        <v>17</v>
      </c>
      <c r="K50" s="31">
        <f t="shared" si="10"/>
        <v>3</v>
      </c>
      <c r="L50" s="31">
        <v>3</v>
      </c>
      <c r="M50" s="31" t="s">
        <v>8</v>
      </c>
      <c r="N50" s="31">
        <f t="shared" si="11"/>
        <v>36</v>
      </c>
      <c r="O50" s="31">
        <v>13</v>
      </c>
      <c r="P50" s="31">
        <v>23</v>
      </c>
      <c r="Q50" s="31">
        <f t="shared" si="12"/>
        <v>111</v>
      </c>
      <c r="R50" s="31">
        <v>10</v>
      </c>
      <c r="S50" s="31">
        <v>101</v>
      </c>
    </row>
    <row r="51" spans="1:19" s="38" customFormat="1" ht="16.5" customHeight="1" x14ac:dyDescent="0.15">
      <c r="A51" s="43">
        <v>5</v>
      </c>
      <c r="B51" s="31">
        <f>SUM(C51+D51)</f>
        <v>166</v>
      </c>
      <c r="C51" s="31">
        <f>SUM(F51,I51,L51,O51,R51)</f>
        <v>36</v>
      </c>
      <c r="D51" s="31">
        <f>SUM(G51,J51,M51,P51,S51)</f>
        <v>130</v>
      </c>
      <c r="E51" s="31">
        <f t="shared" si="8"/>
        <v>1</v>
      </c>
      <c r="F51" s="31" t="s">
        <v>8</v>
      </c>
      <c r="G51" s="31">
        <v>1</v>
      </c>
      <c r="H51" s="31">
        <f t="shared" si="9"/>
        <v>22</v>
      </c>
      <c r="I51" s="31">
        <v>5</v>
      </c>
      <c r="J51" s="31">
        <v>17</v>
      </c>
      <c r="K51" s="31">
        <f t="shared" si="10"/>
        <v>4</v>
      </c>
      <c r="L51" s="31">
        <v>4</v>
      </c>
      <c r="M51" s="31" t="s">
        <v>8</v>
      </c>
      <c r="N51" s="31">
        <f t="shared" si="11"/>
        <v>36</v>
      </c>
      <c r="O51" s="31">
        <v>13</v>
      </c>
      <c r="P51" s="31">
        <v>23</v>
      </c>
      <c r="Q51" s="31">
        <f t="shared" si="12"/>
        <v>103</v>
      </c>
      <c r="R51" s="31">
        <v>14</v>
      </c>
      <c r="S51" s="31">
        <v>89</v>
      </c>
    </row>
    <row r="52" spans="1:19" s="94" customFormat="1" ht="16.5" customHeight="1" x14ac:dyDescent="0.15">
      <c r="A52" s="43">
        <v>6</v>
      </c>
      <c r="B52" s="91">
        <f>SUM(C52+D52)</f>
        <v>170</v>
      </c>
      <c r="C52" s="91">
        <f>I52+L52+O52+R52</f>
        <v>36</v>
      </c>
      <c r="D52" s="91">
        <f>G52+J52+P52+S52</f>
        <v>134</v>
      </c>
      <c r="E52" s="91">
        <v>1</v>
      </c>
      <c r="F52" s="91" t="s">
        <v>8</v>
      </c>
      <c r="G52" s="91">
        <v>1</v>
      </c>
      <c r="H52" s="91">
        <f>I52+J52</f>
        <v>22</v>
      </c>
      <c r="I52" s="91">
        <v>5</v>
      </c>
      <c r="J52" s="91">
        <v>17</v>
      </c>
      <c r="K52" s="91">
        <v>5</v>
      </c>
      <c r="L52" s="91">
        <v>5</v>
      </c>
      <c r="M52" s="91" t="s">
        <v>8</v>
      </c>
      <c r="N52" s="91">
        <f t="shared" si="11"/>
        <v>36</v>
      </c>
      <c r="O52" s="91">
        <v>13</v>
      </c>
      <c r="P52" s="91">
        <v>23</v>
      </c>
      <c r="Q52" s="91">
        <f t="shared" si="12"/>
        <v>106</v>
      </c>
      <c r="R52" s="91">
        <v>13</v>
      </c>
      <c r="S52" s="91">
        <v>93</v>
      </c>
    </row>
    <row r="53" spans="1:19" ht="16.5" customHeight="1" thickBot="1" x14ac:dyDescent="0.2">
      <c r="A53" s="4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1:19" ht="6.75" customHeight="1" thickTop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15">
      <c r="A55" s="5" t="s">
        <v>140</v>
      </c>
      <c r="B55" s="5"/>
      <c r="C55" s="5"/>
      <c r="D55" s="5"/>
      <c r="E55" s="5" t="s">
        <v>152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6.5" customHeight="1" x14ac:dyDescent="0.15">
      <c r="A56" s="5"/>
      <c r="E56" s="5" t="s">
        <v>17</v>
      </c>
    </row>
    <row r="57" spans="1:19" ht="16.5" customHeight="1" x14ac:dyDescent="0.15">
      <c r="A57" s="5"/>
    </row>
  </sheetData>
  <mergeCells count="190">
    <mergeCell ref="B5:G5"/>
    <mergeCell ref="H5:M5"/>
    <mergeCell ref="B6:C6"/>
    <mergeCell ref="D6:E6"/>
    <mergeCell ref="F6:G6"/>
    <mergeCell ref="H6:I6"/>
    <mergeCell ref="J6:K6"/>
    <mergeCell ref="L6:M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J24:K24"/>
    <mergeCell ref="L24:M24"/>
    <mergeCell ref="N24:O24"/>
    <mergeCell ref="P24:Q24"/>
    <mergeCell ref="R24:S2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32:D32"/>
    <mergeCell ref="E32:G32"/>
    <mergeCell ref="H32:J32"/>
    <mergeCell ref="K32:M32"/>
    <mergeCell ref="N32:P32"/>
    <mergeCell ref="Q32:S32"/>
    <mergeCell ref="A5:A6"/>
    <mergeCell ref="N5:O6"/>
    <mergeCell ref="P5:Q6"/>
    <mergeCell ref="R5:S6"/>
    <mergeCell ref="A32:A33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4:C24"/>
    <mergeCell ref="D24:E24"/>
    <mergeCell ref="F24:G24"/>
    <mergeCell ref="H24:I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</mergeCells>
  <phoneticPr fontId="19"/>
  <pageMargins left="0.74803149606299213" right="0.74803149606299213" top="0.98425196850393681" bottom="0.98425196850393681" header="0.51181102362204722" footer="0.5118110236220472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"/>
  <sheetViews>
    <sheetView view="pageBreakPreview" zoomScaleSheetLayoutView="100" workbookViewId="0">
      <selection activeCell="F4" sqref="F4"/>
    </sheetView>
  </sheetViews>
  <sheetFormatPr defaultColWidth="9" defaultRowHeight="12" x14ac:dyDescent="0.15"/>
  <cols>
    <col min="1" max="2" width="9" style="12"/>
    <col min="3" max="13" width="6.25" style="12" customWidth="1"/>
    <col min="14" max="14" width="5" style="12" customWidth="1"/>
    <col min="15" max="27" width="6.25" style="12" customWidth="1"/>
    <col min="28" max="16384" width="9" style="12"/>
  </cols>
  <sheetData>
    <row r="1" spans="1:28" ht="13.5" x14ac:dyDescent="0.15">
      <c r="A1" s="19" t="s">
        <v>30</v>
      </c>
      <c r="Z1" s="30"/>
      <c r="AA1" s="31" t="s">
        <v>124</v>
      </c>
    </row>
    <row r="3" spans="1:28" s="1" customFormat="1" ht="14.25" x14ac:dyDescent="0.15">
      <c r="A3" s="2" t="s">
        <v>123</v>
      </c>
    </row>
    <row r="4" spans="1:28" s="1" customFormat="1" ht="6" customHeight="1" x14ac:dyDescent="0.15"/>
    <row r="5" spans="1:28" s="1" customFormat="1" ht="13.5" x14ac:dyDescent="0.15">
      <c r="A5" s="5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0"/>
      <c r="X5" s="30"/>
      <c r="Y5" s="30"/>
      <c r="Z5" s="30"/>
      <c r="AA5" s="31" t="s">
        <v>119</v>
      </c>
    </row>
    <row r="6" spans="1:28" s="1" customFormat="1" ht="6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1"/>
      <c r="X6" s="31"/>
      <c r="Y6" s="31"/>
      <c r="Z6" s="31"/>
      <c r="AA6" s="31"/>
    </row>
    <row r="7" spans="1:28" ht="13.5" customHeight="1" x14ac:dyDescent="0.15">
      <c r="A7" s="130" t="s">
        <v>35</v>
      </c>
      <c r="B7" s="156" t="s">
        <v>13</v>
      </c>
      <c r="C7" s="126" t="s">
        <v>36</v>
      </c>
      <c r="D7" s="126"/>
      <c r="E7" s="126"/>
      <c r="F7" s="126"/>
      <c r="G7" s="126"/>
      <c r="H7" s="126"/>
      <c r="I7" s="126"/>
      <c r="J7" s="126"/>
      <c r="K7" s="126"/>
      <c r="L7" s="126"/>
      <c r="M7" s="127"/>
      <c r="N7" s="20"/>
      <c r="O7" s="130" t="s">
        <v>37</v>
      </c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7"/>
    </row>
    <row r="8" spans="1:28" s="13" customFormat="1" ht="21" customHeight="1" x14ac:dyDescent="0.15">
      <c r="A8" s="131"/>
      <c r="B8" s="125"/>
      <c r="C8" s="24" t="s">
        <v>28</v>
      </c>
      <c r="D8" s="24" t="s">
        <v>6</v>
      </c>
      <c r="E8" s="24" t="s">
        <v>25</v>
      </c>
      <c r="F8" s="25" t="s">
        <v>7</v>
      </c>
      <c r="G8" s="24" t="s">
        <v>18</v>
      </c>
      <c r="H8" s="24" t="s">
        <v>41</v>
      </c>
      <c r="I8" s="24" t="s">
        <v>43</v>
      </c>
      <c r="J8" s="24" t="s">
        <v>44</v>
      </c>
      <c r="K8" s="24" t="s">
        <v>46</v>
      </c>
      <c r="L8" s="24" t="s">
        <v>42</v>
      </c>
      <c r="M8" s="27" t="s">
        <v>47</v>
      </c>
      <c r="N8" s="4"/>
      <c r="O8" s="16" t="s">
        <v>48</v>
      </c>
      <c r="P8" s="24" t="s">
        <v>49</v>
      </c>
      <c r="Q8" s="25" t="s">
        <v>26</v>
      </c>
      <c r="R8" s="24" t="s">
        <v>21</v>
      </c>
      <c r="S8" s="25" t="s">
        <v>50</v>
      </c>
      <c r="T8" s="24" t="s">
        <v>52</v>
      </c>
      <c r="U8" s="24" t="s">
        <v>0</v>
      </c>
      <c r="V8" s="24" t="s">
        <v>11</v>
      </c>
      <c r="W8" s="24" t="s">
        <v>4</v>
      </c>
      <c r="X8" s="24" t="s">
        <v>22</v>
      </c>
      <c r="Y8" s="24" t="s">
        <v>19</v>
      </c>
      <c r="Z8" s="24" t="s">
        <v>53</v>
      </c>
      <c r="AA8" s="32" t="s">
        <v>54</v>
      </c>
    </row>
    <row r="9" spans="1:28" s="13" customFormat="1" ht="6.75" customHeight="1" x14ac:dyDescent="0.15">
      <c r="A9" s="4"/>
      <c r="B9" s="21"/>
      <c r="C9" s="4"/>
      <c r="D9" s="4"/>
      <c r="E9" s="4"/>
      <c r="F9" s="26"/>
      <c r="G9" s="4"/>
      <c r="H9" s="4"/>
      <c r="I9" s="4"/>
      <c r="J9" s="4"/>
      <c r="K9" s="4"/>
      <c r="L9" s="4"/>
      <c r="M9" s="4"/>
      <c r="N9" s="4"/>
      <c r="O9" s="4"/>
      <c r="P9" s="4"/>
      <c r="Q9" s="26"/>
      <c r="R9" s="4"/>
      <c r="S9" s="26"/>
      <c r="T9" s="4"/>
      <c r="U9" s="4"/>
      <c r="V9" s="4"/>
      <c r="W9" s="4"/>
      <c r="X9" s="4"/>
      <c r="Y9" s="4"/>
      <c r="Z9" s="4"/>
      <c r="AA9" s="33"/>
    </row>
    <row r="10" spans="1:28" s="14" customFormat="1" ht="13.5" customHeight="1" x14ac:dyDescent="0.15">
      <c r="A10" s="17" t="s">
        <v>55</v>
      </c>
      <c r="B10" s="22">
        <f t="shared" ref="B10:B22" si="0">C10+B28</f>
        <v>670</v>
      </c>
      <c r="C10" s="22">
        <f t="shared" ref="C10:C22" si="1">SUM(D10:AA10)</f>
        <v>240</v>
      </c>
      <c r="D10" s="22">
        <v>45</v>
      </c>
      <c r="E10" s="22">
        <v>13</v>
      </c>
      <c r="F10" s="22">
        <v>43</v>
      </c>
      <c r="G10" s="22">
        <v>4</v>
      </c>
      <c r="H10" s="22">
        <v>7</v>
      </c>
      <c r="I10" s="22">
        <v>14</v>
      </c>
      <c r="J10" s="22" t="s">
        <v>8</v>
      </c>
      <c r="K10" s="22">
        <v>2</v>
      </c>
      <c r="L10" s="22">
        <v>14</v>
      </c>
      <c r="M10" s="22">
        <v>17</v>
      </c>
      <c r="N10" s="22"/>
      <c r="O10" s="22" t="s">
        <v>8</v>
      </c>
      <c r="P10" s="22">
        <v>2</v>
      </c>
      <c r="Q10" s="22" t="s">
        <v>120</v>
      </c>
      <c r="R10" s="22">
        <v>7</v>
      </c>
      <c r="S10" s="22">
        <v>2</v>
      </c>
      <c r="T10" s="22">
        <v>2</v>
      </c>
      <c r="U10" s="22">
        <v>7</v>
      </c>
      <c r="V10" s="22">
        <v>19</v>
      </c>
      <c r="W10" s="22">
        <v>4</v>
      </c>
      <c r="X10" s="22">
        <v>1</v>
      </c>
      <c r="Y10" s="22">
        <v>1</v>
      </c>
      <c r="Z10" s="22" t="s">
        <v>8</v>
      </c>
      <c r="AA10" s="22">
        <v>36</v>
      </c>
    </row>
    <row r="11" spans="1:28" s="14" customFormat="1" ht="13.5" customHeight="1" x14ac:dyDescent="0.15">
      <c r="A11" s="17">
        <v>7</v>
      </c>
      <c r="B11" s="22">
        <f t="shared" si="0"/>
        <v>731</v>
      </c>
      <c r="C11" s="22">
        <f t="shared" si="1"/>
        <v>294</v>
      </c>
      <c r="D11" s="22">
        <v>68</v>
      </c>
      <c r="E11" s="22">
        <v>13</v>
      </c>
      <c r="F11" s="22">
        <v>64</v>
      </c>
      <c r="G11" s="22">
        <v>12</v>
      </c>
      <c r="H11" s="22">
        <v>10</v>
      </c>
      <c r="I11" s="22">
        <v>13</v>
      </c>
      <c r="J11" s="22">
        <v>7</v>
      </c>
      <c r="K11" s="22">
        <v>7</v>
      </c>
      <c r="L11" s="22">
        <v>24</v>
      </c>
      <c r="M11" s="22">
        <v>6</v>
      </c>
      <c r="N11" s="22"/>
      <c r="O11" s="22">
        <v>1</v>
      </c>
      <c r="P11" s="22">
        <v>13</v>
      </c>
      <c r="Q11" s="22" t="s">
        <v>120</v>
      </c>
      <c r="R11" s="22">
        <v>1</v>
      </c>
      <c r="S11" s="22">
        <v>1</v>
      </c>
      <c r="T11" s="22">
        <v>7</v>
      </c>
      <c r="U11" s="22">
        <v>4</v>
      </c>
      <c r="V11" s="22">
        <v>15</v>
      </c>
      <c r="W11" s="22">
        <v>4</v>
      </c>
      <c r="X11" s="22">
        <v>1</v>
      </c>
      <c r="Y11" s="22">
        <v>1</v>
      </c>
      <c r="Z11" s="22">
        <v>1</v>
      </c>
      <c r="AA11" s="22">
        <v>21</v>
      </c>
    </row>
    <row r="12" spans="1:28" s="14" customFormat="1" ht="13.5" customHeight="1" x14ac:dyDescent="0.15">
      <c r="A12" s="17">
        <v>12</v>
      </c>
      <c r="B12" s="22">
        <f t="shared" si="0"/>
        <v>638</v>
      </c>
      <c r="C12" s="22">
        <f t="shared" si="1"/>
        <v>299</v>
      </c>
      <c r="D12" s="22">
        <v>56</v>
      </c>
      <c r="E12" s="22">
        <v>8</v>
      </c>
      <c r="F12" s="22">
        <v>74</v>
      </c>
      <c r="G12" s="22">
        <v>8</v>
      </c>
      <c r="H12" s="22">
        <v>16</v>
      </c>
      <c r="I12" s="22">
        <v>8</v>
      </c>
      <c r="J12" s="22">
        <v>11</v>
      </c>
      <c r="K12" s="22">
        <v>4</v>
      </c>
      <c r="L12" s="22">
        <v>12</v>
      </c>
      <c r="M12" s="22">
        <v>10</v>
      </c>
      <c r="N12" s="22"/>
      <c r="O12" s="22">
        <v>2</v>
      </c>
      <c r="P12" s="22" t="s">
        <v>8</v>
      </c>
      <c r="Q12" s="22" t="s">
        <v>120</v>
      </c>
      <c r="R12" s="22">
        <v>7</v>
      </c>
      <c r="S12" s="22" t="s">
        <v>8</v>
      </c>
      <c r="T12" s="22">
        <v>2</v>
      </c>
      <c r="U12" s="22">
        <v>7</v>
      </c>
      <c r="V12" s="22">
        <v>21</v>
      </c>
      <c r="W12" s="22">
        <v>9</v>
      </c>
      <c r="X12" s="22">
        <v>2</v>
      </c>
      <c r="Y12" s="22">
        <v>2</v>
      </c>
      <c r="Z12" s="22">
        <v>4</v>
      </c>
      <c r="AA12" s="22">
        <v>36</v>
      </c>
    </row>
    <row r="13" spans="1:28" s="14" customFormat="1" ht="13.5" customHeight="1" x14ac:dyDescent="0.15">
      <c r="A13" s="17">
        <v>15</v>
      </c>
      <c r="B13" s="22">
        <f t="shared" si="0"/>
        <v>580</v>
      </c>
      <c r="C13" s="22">
        <f t="shared" si="1"/>
        <v>278</v>
      </c>
      <c r="D13" s="22">
        <v>40</v>
      </c>
      <c r="E13" s="22">
        <v>14</v>
      </c>
      <c r="F13" s="22">
        <v>87</v>
      </c>
      <c r="G13" s="22">
        <v>8</v>
      </c>
      <c r="H13" s="22">
        <v>10</v>
      </c>
      <c r="I13" s="22">
        <v>14</v>
      </c>
      <c r="J13" s="22">
        <v>1</v>
      </c>
      <c r="K13" s="22">
        <v>5</v>
      </c>
      <c r="L13" s="22">
        <v>15</v>
      </c>
      <c r="M13" s="22">
        <v>6</v>
      </c>
      <c r="N13" s="22"/>
      <c r="O13" s="22">
        <v>5</v>
      </c>
      <c r="P13" s="22">
        <v>4</v>
      </c>
      <c r="Q13" s="22" t="s">
        <v>120</v>
      </c>
      <c r="R13" s="22">
        <v>10</v>
      </c>
      <c r="S13" s="22">
        <v>5</v>
      </c>
      <c r="T13" s="22">
        <v>1</v>
      </c>
      <c r="U13" s="22">
        <v>14</v>
      </c>
      <c r="V13" s="22">
        <v>10</v>
      </c>
      <c r="W13" s="22" t="s">
        <v>120</v>
      </c>
      <c r="X13" s="22" t="s">
        <v>8</v>
      </c>
      <c r="Y13" s="22">
        <v>1</v>
      </c>
      <c r="Z13" s="22">
        <v>2</v>
      </c>
      <c r="AA13" s="22">
        <v>26</v>
      </c>
    </row>
    <row r="14" spans="1:28" s="14" customFormat="1" ht="13.5" customHeight="1" x14ac:dyDescent="0.15">
      <c r="A14" s="17">
        <v>20</v>
      </c>
      <c r="B14" s="22">
        <f t="shared" si="0"/>
        <v>472</v>
      </c>
      <c r="C14" s="22">
        <f t="shared" si="1"/>
        <v>246</v>
      </c>
      <c r="D14" s="22">
        <v>47</v>
      </c>
      <c r="E14" s="22">
        <v>6</v>
      </c>
      <c r="F14" s="22">
        <v>81</v>
      </c>
      <c r="G14" s="22">
        <v>10</v>
      </c>
      <c r="H14" s="22">
        <v>17</v>
      </c>
      <c r="I14" s="22">
        <v>10</v>
      </c>
      <c r="J14" s="22">
        <v>2</v>
      </c>
      <c r="K14" s="22">
        <v>9</v>
      </c>
      <c r="L14" s="22">
        <v>18</v>
      </c>
      <c r="M14" s="22">
        <v>2</v>
      </c>
      <c r="N14" s="22"/>
      <c r="O14" s="22" t="s">
        <v>120</v>
      </c>
      <c r="P14" s="22">
        <v>4</v>
      </c>
      <c r="Q14" s="22" t="s">
        <v>8</v>
      </c>
      <c r="R14" s="22">
        <v>13</v>
      </c>
      <c r="S14" s="22">
        <v>2</v>
      </c>
      <c r="T14" s="22" t="s">
        <v>120</v>
      </c>
      <c r="U14" s="22" t="s">
        <v>120</v>
      </c>
      <c r="V14" s="22">
        <v>10</v>
      </c>
      <c r="W14" s="22" t="s">
        <v>120</v>
      </c>
      <c r="X14" s="22">
        <v>1</v>
      </c>
      <c r="Y14" s="22" t="s">
        <v>8</v>
      </c>
      <c r="Z14" s="22" t="s">
        <v>8</v>
      </c>
      <c r="AA14" s="22">
        <v>14</v>
      </c>
    </row>
    <row r="15" spans="1:28" s="14" customFormat="1" ht="13.5" customHeight="1" x14ac:dyDescent="0.15">
      <c r="A15" s="17">
        <v>21</v>
      </c>
      <c r="B15" s="22">
        <f t="shared" si="0"/>
        <v>457</v>
      </c>
      <c r="C15" s="22">
        <f t="shared" si="1"/>
        <v>235</v>
      </c>
      <c r="D15" s="22">
        <v>45</v>
      </c>
      <c r="E15" s="22">
        <v>6</v>
      </c>
      <c r="F15" s="22">
        <v>75</v>
      </c>
      <c r="G15" s="22">
        <v>9</v>
      </c>
      <c r="H15" s="22">
        <v>17</v>
      </c>
      <c r="I15" s="22">
        <v>12</v>
      </c>
      <c r="J15" s="22" t="s">
        <v>8</v>
      </c>
      <c r="K15" s="22">
        <v>9</v>
      </c>
      <c r="L15" s="22">
        <v>15</v>
      </c>
      <c r="M15" s="22">
        <v>2</v>
      </c>
      <c r="N15" s="22"/>
      <c r="O15" s="22" t="s">
        <v>8</v>
      </c>
      <c r="P15" s="22">
        <v>4</v>
      </c>
      <c r="Q15" s="22" t="s">
        <v>8</v>
      </c>
      <c r="R15" s="22">
        <v>13</v>
      </c>
      <c r="S15" s="22">
        <v>2</v>
      </c>
      <c r="T15" s="22" t="s">
        <v>8</v>
      </c>
      <c r="U15" s="22" t="s">
        <v>8</v>
      </c>
      <c r="V15" s="22">
        <v>10</v>
      </c>
      <c r="W15" s="22" t="s">
        <v>8</v>
      </c>
      <c r="X15" s="22">
        <v>1</v>
      </c>
      <c r="Y15" s="22" t="s">
        <v>8</v>
      </c>
      <c r="Z15" s="22" t="s">
        <v>8</v>
      </c>
      <c r="AA15" s="22">
        <v>15</v>
      </c>
      <c r="AB15" s="36" t="s">
        <v>121</v>
      </c>
    </row>
    <row r="16" spans="1:28" s="14" customFormat="1" ht="13.5" customHeight="1" x14ac:dyDescent="0.15">
      <c r="A16" s="17">
        <v>22</v>
      </c>
      <c r="B16" s="22">
        <f t="shared" si="0"/>
        <v>541</v>
      </c>
      <c r="C16" s="22">
        <f t="shared" si="1"/>
        <v>276</v>
      </c>
      <c r="D16" s="22">
        <v>61</v>
      </c>
      <c r="E16" s="22">
        <v>3</v>
      </c>
      <c r="F16" s="22">
        <v>83</v>
      </c>
      <c r="G16" s="22">
        <v>15</v>
      </c>
      <c r="H16" s="22">
        <v>12</v>
      </c>
      <c r="I16" s="22">
        <v>25</v>
      </c>
      <c r="J16" s="22">
        <v>1</v>
      </c>
      <c r="K16" s="22">
        <v>4</v>
      </c>
      <c r="L16" s="22">
        <v>14</v>
      </c>
      <c r="M16" s="22">
        <v>5</v>
      </c>
      <c r="N16" s="22"/>
      <c r="O16" s="22" t="s">
        <v>8</v>
      </c>
      <c r="P16" s="22">
        <v>4</v>
      </c>
      <c r="Q16" s="22" t="s">
        <v>8</v>
      </c>
      <c r="R16" s="22">
        <v>9</v>
      </c>
      <c r="S16" s="22">
        <v>5</v>
      </c>
      <c r="T16" s="22" t="s">
        <v>8</v>
      </c>
      <c r="U16" s="22" t="s">
        <v>8</v>
      </c>
      <c r="V16" s="22">
        <v>10</v>
      </c>
      <c r="W16" s="22" t="s">
        <v>8</v>
      </c>
      <c r="X16" s="22">
        <v>5</v>
      </c>
      <c r="Y16" s="22" t="s">
        <v>8</v>
      </c>
      <c r="Z16" s="22">
        <v>1</v>
      </c>
      <c r="AA16" s="22">
        <v>19</v>
      </c>
    </row>
    <row r="17" spans="1:27" s="14" customFormat="1" ht="13.5" customHeight="1" x14ac:dyDescent="0.15">
      <c r="A17" s="17">
        <v>23</v>
      </c>
      <c r="B17" s="22">
        <f t="shared" si="0"/>
        <v>494</v>
      </c>
      <c r="C17" s="22">
        <f t="shared" si="1"/>
        <v>263</v>
      </c>
      <c r="D17" s="22">
        <v>46</v>
      </c>
      <c r="E17" s="22">
        <v>8</v>
      </c>
      <c r="F17" s="22">
        <v>112</v>
      </c>
      <c r="G17" s="22">
        <v>12</v>
      </c>
      <c r="H17" s="22">
        <v>3</v>
      </c>
      <c r="I17" s="22">
        <v>10</v>
      </c>
      <c r="J17" s="22">
        <v>2</v>
      </c>
      <c r="K17" s="22">
        <v>1</v>
      </c>
      <c r="L17" s="22">
        <v>12</v>
      </c>
      <c r="M17" s="22">
        <v>2</v>
      </c>
      <c r="N17" s="22"/>
      <c r="O17" s="22" t="s">
        <v>8</v>
      </c>
      <c r="P17" s="22">
        <v>2</v>
      </c>
      <c r="Q17" s="22" t="s">
        <v>8</v>
      </c>
      <c r="R17" s="22">
        <v>5</v>
      </c>
      <c r="S17" s="22">
        <v>1</v>
      </c>
      <c r="T17" s="22" t="s">
        <v>8</v>
      </c>
      <c r="U17" s="22" t="s">
        <v>8</v>
      </c>
      <c r="V17" s="22">
        <v>40</v>
      </c>
      <c r="W17" s="22" t="s">
        <v>8</v>
      </c>
      <c r="X17" s="22" t="s">
        <v>8</v>
      </c>
      <c r="Y17" s="22" t="s">
        <v>8</v>
      </c>
      <c r="Z17" s="22" t="s">
        <v>8</v>
      </c>
      <c r="AA17" s="22">
        <v>7</v>
      </c>
    </row>
    <row r="18" spans="1:27" s="14" customFormat="1" ht="13.5" customHeight="1" x14ac:dyDescent="0.15">
      <c r="A18" s="17">
        <v>24</v>
      </c>
      <c r="B18" s="22">
        <f t="shared" si="0"/>
        <v>505</v>
      </c>
      <c r="C18" s="22">
        <f t="shared" si="1"/>
        <v>205</v>
      </c>
      <c r="D18" s="22">
        <v>19</v>
      </c>
      <c r="E18" s="22">
        <v>2</v>
      </c>
      <c r="F18" s="22">
        <v>57</v>
      </c>
      <c r="G18" s="22">
        <v>16</v>
      </c>
      <c r="H18" s="22">
        <v>8</v>
      </c>
      <c r="I18" s="22">
        <v>7</v>
      </c>
      <c r="J18" s="22" t="s">
        <v>8</v>
      </c>
      <c r="K18" s="22">
        <v>9</v>
      </c>
      <c r="L18" s="22">
        <v>27</v>
      </c>
      <c r="M18" s="22">
        <v>2</v>
      </c>
      <c r="N18" s="22"/>
      <c r="O18" s="22" t="s">
        <v>8</v>
      </c>
      <c r="P18" s="22" t="s">
        <v>8</v>
      </c>
      <c r="Q18" s="22" t="s">
        <v>8</v>
      </c>
      <c r="R18" s="22">
        <v>16</v>
      </c>
      <c r="S18" s="22">
        <v>2</v>
      </c>
      <c r="T18" s="22" t="s">
        <v>8</v>
      </c>
      <c r="U18" s="22" t="s">
        <v>8</v>
      </c>
      <c r="V18" s="22">
        <v>23</v>
      </c>
      <c r="W18" s="22" t="s">
        <v>8</v>
      </c>
      <c r="X18" s="22">
        <v>1</v>
      </c>
      <c r="Y18" s="22">
        <v>7</v>
      </c>
      <c r="Z18" s="22" t="s">
        <v>8</v>
      </c>
      <c r="AA18" s="22">
        <v>9</v>
      </c>
    </row>
    <row r="19" spans="1:27" s="14" customFormat="1" ht="13.5" customHeight="1" x14ac:dyDescent="0.15">
      <c r="A19" s="17">
        <v>25</v>
      </c>
      <c r="B19" s="22">
        <f t="shared" si="0"/>
        <v>522</v>
      </c>
      <c r="C19" s="22">
        <f t="shared" si="1"/>
        <v>240</v>
      </c>
      <c r="D19" s="22">
        <v>31</v>
      </c>
      <c r="E19" s="22">
        <v>7</v>
      </c>
      <c r="F19" s="22">
        <v>100</v>
      </c>
      <c r="G19" s="22">
        <v>8</v>
      </c>
      <c r="H19" s="22">
        <v>10</v>
      </c>
      <c r="I19" s="22">
        <v>9</v>
      </c>
      <c r="J19" s="22">
        <v>1</v>
      </c>
      <c r="K19" s="22">
        <v>6</v>
      </c>
      <c r="L19" s="22">
        <v>26</v>
      </c>
      <c r="M19" s="22">
        <v>5</v>
      </c>
      <c r="N19" s="22"/>
      <c r="O19" s="22" t="s">
        <v>8</v>
      </c>
      <c r="P19" s="22">
        <v>2</v>
      </c>
      <c r="Q19" s="22" t="s">
        <v>8</v>
      </c>
      <c r="R19" s="22">
        <v>6</v>
      </c>
      <c r="S19" s="22" t="s">
        <v>8</v>
      </c>
      <c r="T19" s="22" t="s">
        <v>8</v>
      </c>
      <c r="U19" s="22" t="s">
        <v>8</v>
      </c>
      <c r="V19" s="22">
        <v>23</v>
      </c>
      <c r="W19" s="22" t="s">
        <v>8</v>
      </c>
      <c r="X19" s="22">
        <v>1</v>
      </c>
      <c r="Y19" s="22" t="s">
        <v>8</v>
      </c>
      <c r="Z19" s="22" t="s">
        <v>8</v>
      </c>
      <c r="AA19" s="22">
        <v>5</v>
      </c>
    </row>
    <row r="20" spans="1:27" s="14" customFormat="1" ht="13.5" customHeight="1" x14ac:dyDescent="0.15">
      <c r="A20" s="17">
        <v>26</v>
      </c>
      <c r="B20" s="22">
        <f t="shared" si="0"/>
        <v>574</v>
      </c>
      <c r="C20" s="22">
        <f t="shared" si="1"/>
        <v>263</v>
      </c>
      <c r="D20" s="22">
        <v>38</v>
      </c>
      <c r="E20" s="22">
        <v>6</v>
      </c>
      <c r="F20" s="22">
        <v>115</v>
      </c>
      <c r="G20" s="22">
        <v>14</v>
      </c>
      <c r="H20" s="22">
        <v>5</v>
      </c>
      <c r="I20" s="22">
        <v>7</v>
      </c>
      <c r="J20" s="22">
        <v>1</v>
      </c>
      <c r="K20" s="22">
        <v>3</v>
      </c>
      <c r="L20" s="22">
        <v>21</v>
      </c>
      <c r="M20" s="22">
        <v>5</v>
      </c>
      <c r="N20" s="22"/>
      <c r="O20" s="22" t="s">
        <v>8</v>
      </c>
      <c r="P20" s="22" t="s">
        <v>8</v>
      </c>
      <c r="Q20" s="22">
        <v>5</v>
      </c>
      <c r="R20" s="22">
        <v>4</v>
      </c>
      <c r="S20" s="22">
        <v>1</v>
      </c>
      <c r="T20" s="22" t="s">
        <v>8</v>
      </c>
      <c r="U20" s="22" t="s">
        <v>8</v>
      </c>
      <c r="V20" s="22">
        <v>21</v>
      </c>
      <c r="W20" s="22" t="s">
        <v>8</v>
      </c>
      <c r="X20" s="22">
        <v>1</v>
      </c>
      <c r="Y20" s="22">
        <v>6</v>
      </c>
      <c r="Z20" s="22">
        <v>1</v>
      </c>
      <c r="AA20" s="22">
        <v>9</v>
      </c>
    </row>
    <row r="21" spans="1:27" s="14" customFormat="1" ht="13.5" customHeight="1" x14ac:dyDescent="0.15">
      <c r="A21" s="17">
        <v>27</v>
      </c>
      <c r="B21" s="22">
        <f t="shared" si="0"/>
        <v>515</v>
      </c>
      <c r="C21" s="22">
        <f t="shared" si="1"/>
        <v>263</v>
      </c>
      <c r="D21" s="22">
        <v>28</v>
      </c>
      <c r="E21" s="22">
        <v>7</v>
      </c>
      <c r="F21" s="22">
        <v>94</v>
      </c>
      <c r="G21" s="22">
        <v>15</v>
      </c>
      <c r="H21" s="22">
        <v>11</v>
      </c>
      <c r="I21" s="22">
        <v>16</v>
      </c>
      <c r="J21" s="22">
        <v>5</v>
      </c>
      <c r="K21" s="22">
        <v>4</v>
      </c>
      <c r="L21" s="22">
        <v>25</v>
      </c>
      <c r="M21" s="22">
        <v>14</v>
      </c>
      <c r="N21" s="22"/>
      <c r="O21" s="22" t="s">
        <v>8</v>
      </c>
      <c r="P21" s="22">
        <v>1</v>
      </c>
      <c r="Q21" s="22">
        <v>4</v>
      </c>
      <c r="R21" s="22">
        <v>3</v>
      </c>
      <c r="S21" s="22" t="s">
        <v>8</v>
      </c>
      <c r="T21" s="22" t="s">
        <v>8</v>
      </c>
      <c r="U21" s="22" t="s">
        <v>8</v>
      </c>
      <c r="V21" s="22">
        <v>28</v>
      </c>
      <c r="W21" s="22" t="s">
        <v>8</v>
      </c>
      <c r="X21" s="22">
        <v>1</v>
      </c>
      <c r="Y21" s="22">
        <v>1</v>
      </c>
      <c r="Z21" s="22">
        <v>1</v>
      </c>
      <c r="AA21" s="22">
        <v>5</v>
      </c>
    </row>
    <row r="22" spans="1:27" s="14" customFormat="1" ht="13.5" customHeight="1" x14ac:dyDescent="0.15">
      <c r="A22" s="17">
        <v>28</v>
      </c>
      <c r="B22" s="22">
        <f t="shared" si="0"/>
        <v>510</v>
      </c>
      <c r="C22" s="22">
        <f t="shared" si="1"/>
        <v>255</v>
      </c>
      <c r="D22" s="22">
        <v>36</v>
      </c>
      <c r="E22" s="22">
        <v>4</v>
      </c>
      <c r="F22" s="22">
        <v>102</v>
      </c>
      <c r="G22" s="22">
        <v>8</v>
      </c>
      <c r="H22" s="22">
        <v>9</v>
      </c>
      <c r="I22" s="22">
        <v>7</v>
      </c>
      <c r="J22" s="22">
        <v>1</v>
      </c>
      <c r="K22" s="22">
        <v>4</v>
      </c>
      <c r="L22" s="22">
        <v>26</v>
      </c>
      <c r="M22" s="22">
        <v>9</v>
      </c>
      <c r="N22" s="22"/>
      <c r="O22" s="22" t="s">
        <v>8</v>
      </c>
      <c r="P22" s="22" t="s">
        <v>8</v>
      </c>
      <c r="Q22" s="22">
        <v>1</v>
      </c>
      <c r="R22" s="22">
        <v>5</v>
      </c>
      <c r="S22" s="22">
        <v>4</v>
      </c>
      <c r="T22" s="22" t="s">
        <v>8</v>
      </c>
      <c r="U22" s="22" t="s">
        <v>8</v>
      </c>
      <c r="V22" s="22">
        <v>26</v>
      </c>
      <c r="W22" s="22" t="s">
        <v>8</v>
      </c>
      <c r="X22" s="22">
        <v>1</v>
      </c>
      <c r="Y22" s="22" t="s">
        <v>8</v>
      </c>
      <c r="Z22" s="22">
        <v>2</v>
      </c>
      <c r="AA22" s="22">
        <v>10</v>
      </c>
    </row>
    <row r="23" spans="1:27" s="14" customFormat="1" ht="6.75" customHeight="1" x14ac:dyDescent="0.15">
      <c r="A23" s="18"/>
      <c r="B23" s="2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2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1.25" customHeight="1" x14ac:dyDescent="0.1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13.5" customHeight="1" x14ac:dyDescent="0.15">
      <c r="A25" s="130" t="s">
        <v>35</v>
      </c>
      <c r="B25" s="126" t="s">
        <v>36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7"/>
      <c r="N25" s="20"/>
      <c r="O25" s="130" t="s">
        <v>38</v>
      </c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7"/>
    </row>
    <row r="26" spans="1:27" s="13" customFormat="1" ht="21" customHeight="1" x14ac:dyDescent="0.15">
      <c r="A26" s="131"/>
      <c r="B26" s="24" t="s">
        <v>45</v>
      </c>
      <c r="C26" s="24" t="s">
        <v>56</v>
      </c>
      <c r="D26" s="24" t="s">
        <v>31</v>
      </c>
      <c r="E26" s="24" t="s">
        <v>57</v>
      </c>
      <c r="F26" s="24" t="s">
        <v>59</v>
      </c>
      <c r="G26" s="24" t="s">
        <v>51</v>
      </c>
      <c r="H26" s="24" t="s">
        <v>9</v>
      </c>
      <c r="I26" s="24" t="s">
        <v>60</v>
      </c>
      <c r="J26" s="24" t="s">
        <v>15</v>
      </c>
      <c r="K26" s="24" t="s">
        <v>40</v>
      </c>
      <c r="L26" s="24" t="s">
        <v>34</v>
      </c>
      <c r="M26" s="27" t="s">
        <v>61</v>
      </c>
      <c r="N26" s="4"/>
      <c r="O26" s="16" t="s">
        <v>62</v>
      </c>
      <c r="P26" s="25" t="s">
        <v>32</v>
      </c>
      <c r="Q26" s="24" t="s">
        <v>29</v>
      </c>
      <c r="R26" s="24" t="s">
        <v>63</v>
      </c>
      <c r="S26" s="24" t="s">
        <v>65</v>
      </c>
      <c r="T26" s="24" t="s">
        <v>12</v>
      </c>
      <c r="U26" s="24" t="s">
        <v>3</v>
      </c>
      <c r="V26" s="24" t="s">
        <v>66</v>
      </c>
      <c r="W26" s="24" t="s">
        <v>24</v>
      </c>
      <c r="X26" s="24" t="s">
        <v>67</v>
      </c>
      <c r="Y26" s="24" t="s">
        <v>69</v>
      </c>
      <c r="Z26" s="24" t="s">
        <v>70</v>
      </c>
      <c r="AA26" s="32" t="s">
        <v>71</v>
      </c>
    </row>
    <row r="27" spans="1:27" s="13" customFormat="1" ht="6.75" customHeight="1" x14ac:dyDescent="0.15">
      <c r="A27" s="4"/>
      <c r="B27" s="2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6"/>
      <c r="Q27" s="4"/>
      <c r="R27" s="4"/>
      <c r="S27" s="4"/>
      <c r="T27" s="4"/>
      <c r="U27" s="4"/>
      <c r="V27" s="4"/>
      <c r="W27" s="4"/>
      <c r="X27" s="4"/>
      <c r="Y27" s="4"/>
      <c r="Z27" s="4"/>
      <c r="AA27" s="33"/>
    </row>
    <row r="28" spans="1:27" s="14" customFormat="1" ht="13.5" customHeight="1" x14ac:dyDescent="0.15">
      <c r="A28" s="17" t="s">
        <v>55</v>
      </c>
      <c r="B28" s="22">
        <f t="shared" ref="B28:B40" si="2">SUM(C28:AA28)</f>
        <v>430</v>
      </c>
      <c r="C28" s="22">
        <v>2</v>
      </c>
      <c r="D28" s="22">
        <v>17</v>
      </c>
      <c r="E28" s="22">
        <v>106</v>
      </c>
      <c r="F28" s="22">
        <v>1</v>
      </c>
      <c r="G28" s="22">
        <v>4</v>
      </c>
      <c r="H28" s="22">
        <v>5</v>
      </c>
      <c r="I28" s="22">
        <v>4</v>
      </c>
      <c r="J28" s="22">
        <v>3</v>
      </c>
      <c r="K28" s="22">
        <v>6</v>
      </c>
      <c r="L28" s="22">
        <v>47</v>
      </c>
      <c r="M28" s="22">
        <v>31</v>
      </c>
      <c r="N28" s="22"/>
      <c r="O28" s="22">
        <v>82</v>
      </c>
      <c r="P28" s="22">
        <v>78</v>
      </c>
      <c r="Q28" s="22" t="s">
        <v>8</v>
      </c>
      <c r="R28" s="22">
        <v>8</v>
      </c>
      <c r="S28" s="22">
        <v>4</v>
      </c>
      <c r="T28" s="22">
        <v>5</v>
      </c>
      <c r="U28" s="22" t="s">
        <v>8</v>
      </c>
      <c r="V28" s="22" t="s">
        <v>8</v>
      </c>
      <c r="W28" s="22">
        <v>1</v>
      </c>
      <c r="X28" s="22" t="s">
        <v>8</v>
      </c>
      <c r="Y28" s="22">
        <v>15</v>
      </c>
      <c r="Z28" s="22">
        <v>10</v>
      </c>
      <c r="AA28" s="22">
        <v>1</v>
      </c>
    </row>
    <row r="29" spans="1:27" s="14" customFormat="1" ht="13.5" customHeight="1" x14ac:dyDescent="0.15">
      <c r="A29" s="17">
        <v>7</v>
      </c>
      <c r="B29" s="22">
        <f t="shared" si="2"/>
        <v>437</v>
      </c>
      <c r="C29" s="22">
        <v>18</v>
      </c>
      <c r="D29" s="22">
        <v>8</v>
      </c>
      <c r="E29" s="22">
        <v>99</v>
      </c>
      <c r="F29" s="22">
        <v>2</v>
      </c>
      <c r="G29" s="22">
        <v>5</v>
      </c>
      <c r="H29" s="22">
        <v>8</v>
      </c>
      <c r="I29" s="22">
        <v>10</v>
      </c>
      <c r="J29" s="22">
        <v>2</v>
      </c>
      <c r="K29" s="22">
        <v>2</v>
      </c>
      <c r="L29" s="22">
        <v>42</v>
      </c>
      <c r="M29" s="22">
        <v>49</v>
      </c>
      <c r="N29" s="22"/>
      <c r="O29" s="22">
        <v>103</v>
      </c>
      <c r="P29" s="22">
        <v>52</v>
      </c>
      <c r="Q29" s="22" t="s">
        <v>8</v>
      </c>
      <c r="R29" s="22">
        <v>4</v>
      </c>
      <c r="S29" s="22">
        <v>5</v>
      </c>
      <c r="T29" s="22" t="s">
        <v>8</v>
      </c>
      <c r="U29" s="22">
        <v>5</v>
      </c>
      <c r="V29" s="22" t="s">
        <v>8</v>
      </c>
      <c r="W29" s="22" t="s">
        <v>8</v>
      </c>
      <c r="X29" s="22" t="s">
        <v>8</v>
      </c>
      <c r="Y29" s="22">
        <v>15</v>
      </c>
      <c r="Z29" s="22">
        <v>4</v>
      </c>
      <c r="AA29" s="22">
        <v>4</v>
      </c>
    </row>
    <row r="30" spans="1:27" s="14" customFormat="1" ht="13.5" customHeight="1" x14ac:dyDescent="0.15">
      <c r="A30" s="17">
        <v>12</v>
      </c>
      <c r="B30" s="22">
        <f t="shared" si="2"/>
        <v>339</v>
      </c>
      <c r="C30" s="22">
        <v>12</v>
      </c>
      <c r="D30" s="22">
        <v>7</v>
      </c>
      <c r="E30" s="22">
        <v>112</v>
      </c>
      <c r="F30" s="22">
        <v>4</v>
      </c>
      <c r="G30" s="22">
        <v>3</v>
      </c>
      <c r="H30" s="22">
        <v>11</v>
      </c>
      <c r="I30" s="22">
        <v>4</v>
      </c>
      <c r="J30" s="22">
        <v>5</v>
      </c>
      <c r="K30" s="22">
        <v>9</v>
      </c>
      <c r="L30" s="22">
        <v>31</v>
      </c>
      <c r="M30" s="22">
        <v>21</v>
      </c>
      <c r="N30" s="22"/>
      <c r="O30" s="22">
        <v>62</v>
      </c>
      <c r="P30" s="22">
        <v>35</v>
      </c>
      <c r="Q30" s="22" t="s">
        <v>8</v>
      </c>
      <c r="R30" s="22">
        <v>2</v>
      </c>
      <c r="S30" s="22">
        <v>2</v>
      </c>
      <c r="T30" s="22" t="s">
        <v>8</v>
      </c>
      <c r="U30" s="22" t="s">
        <v>8</v>
      </c>
      <c r="V30" s="22" t="s">
        <v>8</v>
      </c>
      <c r="W30" s="22">
        <v>4</v>
      </c>
      <c r="X30" s="22" t="s">
        <v>8</v>
      </c>
      <c r="Y30" s="22">
        <v>8</v>
      </c>
      <c r="Z30" s="22">
        <v>5</v>
      </c>
      <c r="AA30" s="22">
        <v>2</v>
      </c>
    </row>
    <row r="31" spans="1:27" s="14" customFormat="1" ht="13.5" customHeight="1" x14ac:dyDescent="0.15">
      <c r="A31" s="17">
        <v>15</v>
      </c>
      <c r="B31" s="22">
        <f t="shared" si="2"/>
        <v>302</v>
      </c>
      <c r="C31" s="22">
        <v>7</v>
      </c>
      <c r="D31" s="22">
        <v>5</v>
      </c>
      <c r="E31" s="22">
        <v>109</v>
      </c>
      <c r="F31" s="22">
        <v>6</v>
      </c>
      <c r="G31" s="22">
        <v>6</v>
      </c>
      <c r="H31" s="22">
        <v>6</v>
      </c>
      <c r="I31" s="22">
        <v>9</v>
      </c>
      <c r="J31" s="22">
        <v>7</v>
      </c>
      <c r="K31" s="22">
        <v>6</v>
      </c>
      <c r="L31" s="22">
        <v>21</v>
      </c>
      <c r="M31" s="22">
        <v>23</v>
      </c>
      <c r="N31" s="22"/>
      <c r="O31" s="22">
        <v>43</v>
      </c>
      <c r="P31" s="22">
        <v>29</v>
      </c>
      <c r="Q31" s="22">
        <v>1</v>
      </c>
      <c r="R31" s="22">
        <v>2</v>
      </c>
      <c r="S31" s="22">
        <v>6</v>
      </c>
      <c r="T31" s="22" t="s">
        <v>8</v>
      </c>
      <c r="U31" s="22">
        <v>1</v>
      </c>
      <c r="V31" s="22">
        <v>2</v>
      </c>
      <c r="W31" s="22" t="s">
        <v>8</v>
      </c>
      <c r="X31" s="22">
        <v>1</v>
      </c>
      <c r="Y31" s="22">
        <v>7</v>
      </c>
      <c r="Z31" s="22">
        <v>4</v>
      </c>
      <c r="AA31" s="22">
        <v>1</v>
      </c>
    </row>
    <row r="32" spans="1:27" s="14" customFormat="1" ht="13.5" customHeight="1" x14ac:dyDescent="0.15">
      <c r="A32" s="17">
        <v>20</v>
      </c>
      <c r="B32" s="22">
        <f t="shared" si="2"/>
        <v>226</v>
      </c>
      <c r="C32" s="22">
        <v>10</v>
      </c>
      <c r="D32" s="22">
        <v>4</v>
      </c>
      <c r="E32" s="22">
        <v>75</v>
      </c>
      <c r="F32" s="22">
        <v>1</v>
      </c>
      <c r="G32" s="22">
        <v>7</v>
      </c>
      <c r="H32" s="22">
        <v>5</v>
      </c>
      <c r="I32" s="22">
        <v>5</v>
      </c>
      <c r="J32" s="22">
        <v>2</v>
      </c>
      <c r="K32" s="22">
        <v>1</v>
      </c>
      <c r="L32" s="22">
        <v>22</v>
      </c>
      <c r="M32" s="22">
        <v>9</v>
      </c>
      <c r="N32" s="22"/>
      <c r="O32" s="22">
        <v>40</v>
      </c>
      <c r="P32" s="22">
        <v>16</v>
      </c>
      <c r="Q32" s="22" t="s">
        <v>8</v>
      </c>
      <c r="R32" s="22">
        <v>2</v>
      </c>
      <c r="S32" s="22">
        <v>2</v>
      </c>
      <c r="T32" s="22" t="s">
        <v>8</v>
      </c>
      <c r="U32" s="22">
        <v>1</v>
      </c>
      <c r="V32" s="22">
        <v>2</v>
      </c>
      <c r="W32" s="22">
        <v>2</v>
      </c>
      <c r="X32" s="22">
        <v>2</v>
      </c>
      <c r="Y32" s="22">
        <v>7</v>
      </c>
      <c r="Z32" s="22">
        <v>7</v>
      </c>
      <c r="AA32" s="22">
        <v>4</v>
      </c>
    </row>
    <row r="33" spans="1:27" s="14" customFormat="1" ht="13.5" customHeight="1" x14ac:dyDescent="0.15">
      <c r="A33" s="17">
        <v>21</v>
      </c>
      <c r="B33" s="22">
        <f t="shared" si="2"/>
        <v>222</v>
      </c>
      <c r="C33" s="22">
        <v>10</v>
      </c>
      <c r="D33" s="22">
        <v>4</v>
      </c>
      <c r="E33" s="22">
        <v>75</v>
      </c>
      <c r="F33" s="22">
        <v>1</v>
      </c>
      <c r="G33" s="22">
        <v>7</v>
      </c>
      <c r="H33" s="22">
        <v>5</v>
      </c>
      <c r="I33" s="22">
        <v>5</v>
      </c>
      <c r="J33" s="22">
        <v>2</v>
      </c>
      <c r="K33" s="22">
        <v>1</v>
      </c>
      <c r="L33" s="22">
        <v>22</v>
      </c>
      <c r="M33" s="22">
        <v>9</v>
      </c>
      <c r="N33" s="22"/>
      <c r="O33" s="22">
        <v>40</v>
      </c>
      <c r="P33" s="22">
        <v>16</v>
      </c>
      <c r="Q33" s="22" t="s">
        <v>8</v>
      </c>
      <c r="R33" s="22">
        <v>2</v>
      </c>
      <c r="S33" s="22">
        <v>2</v>
      </c>
      <c r="T33" s="22" t="s">
        <v>8</v>
      </c>
      <c r="U33" s="22" t="s">
        <v>8</v>
      </c>
      <c r="V33" s="22">
        <v>1</v>
      </c>
      <c r="W33" s="22">
        <v>3</v>
      </c>
      <c r="X33" s="22">
        <v>3</v>
      </c>
      <c r="Y33" s="22">
        <v>7</v>
      </c>
      <c r="Z33" s="22">
        <v>6</v>
      </c>
      <c r="AA33" s="22">
        <v>1</v>
      </c>
    </row>
    <row r="34" spans="1:27" s="14" customFormat="1" ht="13.5" customHeight="1" x14ac:dyDescent="0.15">
      <c r="A34" s="17">
        <v>22</v>
      </c>
      <c r="B34" s="22">
        <f t="shared" si="2"/>
        <v>265</v>
      </c>
      <c r="C34" s="22">
        <v>16</v>
      </c>
      <c r="D34" s="22">
        <v>6</v>
      </c>
      <c r="E34" s="22">
        <v>78</v>
      </c>
      <c r="F34" s="22">
        <v>3</v>
      </c>
      <c r="G34" s="22">
        <v>3</v>
      </c>
      <c r="H34" s="22">
        <v>2</v>
      </c>
      <c r="I34" s="22">
        <v>7</v>
      </c>
      <c r="J34" s="22">
        <v>10</v>
      </c>
      <c r="K34" s="22" t="s">
        <v>8</v>
      </c>
      <c r="L34" s="22">
        <v>25</v>
      </c>
      <c r="M34" s="22">
        <v>17</v>
      </c>
      <c r="N34" s="22"/>
      <c r="O34" s="22">
        <v>46</v>
      </c>
      <c r="P34" s="22">
        <v>27</v>
      </c>
      <c r="Q34" s="22" t="s">
        <v>8</v>
      </c>
      <c r="R34" s="22">
        <v>4</v>
      </c>
      <c r="S34" s="22">
        <v>2</v>
      </c>
      <c r="T34" s="22">
        <v>1</v>
      </c>
      <c r="U34" s="22" t="s">
        <v>8</v>
      </c>
      <c r="V34" s="22">
        <v>1</v>
      </c>
      <c r="W34" s="22">
        <v>3</v>
      </c>
      <c r="X34" s="22" t="s">
        <v>8</v>
      </c>
      <c r="Y34" s="22">
        <v>13</v>
      </c>
      <c r="Z34" s="22">
        <v>1</v>
      </c>
      <c r="AA34" s="22" t="s">
        <v>8</v>
      </c>
    </row>
    <row r="35" spans="1:27" s="14" customFormat="1" ht="13.5" customHeight="1" x14ac:dyDescent="0.15">
      <c r="A35" s="17">
        <v>23</v>
      </c>
      <c r="B35" s="22">
        <f t="shared" si="2"/>
        <v>231</v>
      </c>
      <c r="C35" s="22">
        <v>2</v>
      </c>
      <c r="D35" s="22">
        <v>6</v>
      </c>
      <c r="E35" s="22">
        <v>78</v>
      </c>
      <c r="F35" s="22">
        <v>2</v>
      </c>
      <c r="G35" s="22">
        <v>7</v>
      </c>
      <c r="H35" s="22">
        <v>6</v>
      </c>
      <c r="I35" s="22">
        <v>3</v>
      </c>
      <c r="J35" s="22">
        <v>7</v>
      </c>
      <c r="K35" s="22">
        <v>3</v>
      </c>
      <c r="L35" s="22">
        <v>13</v>
      </c>
      <c r="M35" s="22">
        <v>20</v>
      </c>
      <c r="N35" s="22"/>
      <c r="O35" s="22">
        <v>34</v>
      </c>
      <c r="P35" s="22">
        <v>32</v>
      </c>
      <c r="Q35" s="22">
        <v>2</v>
      </c>
      <c r="R35" s="22">
        <v>1</v>
      </c>
      <c r="S35" s="22">
        <v>2</v>
      </c>
      <c r="T35" s="22" t="s">
        <v>8</v>
      </c>
      <c r="U35" s="22" t="s">
        <v>8</v>
      </c>
      <c r="V35" s="22" t="s">
        <v>8</v>
      </c>
      <c r="W35" s="22">
        <v>3</v>
      </c>
      <c r="X35" s="22">
        <v>1</v>
      </c>
      <c r="Y35" s="22">
        <v>5</v>
      </c>
      <c r="Z35" s="22">
        <v>4</v>
      </c>
      <c r="AA35" s="22" t="s">
        <v>8</v>
      </c>
    </row>
    <row r="36" spans="1:27" s="14" customFormat="1" ht="13.5" customHeight="1" x14ac:dyDescent="0.15">
      <c r="A36" s="17">
        <v>24</v>
      </c>
      <c r="B36" s="22">
        <f t="shared" si="2"/>
        <v>300</v>
      </c>
      <c r="C36" s="22">
        <v>14</v>
      </c>
      <c r="D36" s="22">
        <v>7</v>
      </c>
      <c r="E36" s="22">
        <v>70</v>
      </c>
      <c r="F36" s="22">
        <v>7</v>
      </c>
      <c r="G36" s="22">
        <v>3</v>
      </c>
      <c r="H36" s="22">
        <v>5</v>
      </c>
      <c r="I36" s="22">
        <v>2</v>
      </c>
      <c r="J36" s="22">
        <v>7</v>
      </c>
      <c r="K36" s="22">
        <v>2</v>
      </c>
      <c r="L36" s="22">
        <v>32</v>
      </c>
      <c r="M36" s="22">
        <v>27</v>
      </c>
      <c r="N36" s="22"/>
      <c r="O36" s="22">
        <v>51</v>
      </c>
      <c r="P36" s="22">
        <v>38</v>
      </c>
      <c r="Q36" s="22" t="s">
        <v>8</v>
      </c>
      <c r="R36" s="22">
        <v>2</v>
      </c>
      <c r="S36" s="22">
        <v>5</v>
      </c>
      <c r="T36" s="22">
        <v>3</v>
      </c>
      <c r="U36" s="22">
        <v>1</v>
      </c>
      <c r="V36" s="22">
        <v>1</v>
      </c>
      <c r="W36" s="22" t="s">
        <v>8</v>
      </c>
      <c r="X36" s="22">
        <v>2</v>
      </c>
      <c r="Y36" s="22">
        <v>16</v>
      </c>
      <c r="Z36" s="22">
        <v>4</v>
      </c>
      <c r="AA36" s="22">
        <v>1</v>
      </c>
    </row>
    <row r="37" spans="1:27" s="14" customFormat="1" ht="13.5" customHeight="1" x14ac:dyDescent="0.15">
      <c r="A37" s="17">
        <v>25</v>
      </c>
      <c r="B37" s="22">
        <f t="shared" si="2"/>
        <v>282</v>
      </c>
      <c r="C37" s="22">
        <v>6</v>
      </c>
      <c r="D37" s="22">
        <v>6</v>
      </c>
      <c r="E37" s="22">
        <v>63</v>
      </c>
      <c r="F37" s="22">
        <v>1</v>
      </c>
      <c r="G37" s="22">
        <v>7</v>
      </c>
      <c r="H37" s="22">
        <v>5</v>
      </c>
      <c r="I37" s="22">
        <v>4</v>
      </c>
      <c r="J37" s="22">
        <v>4</v>
      </c>
      <c r="K37" s="22">
        <v>7</v>
      </c>
      <c r="L37" s="22">
        <v>26</v>
      </c>
      <c r="M37" s="22">
        <v>15</v>
      </c>
      <c r="N37" s="22"/>
      <c r="O37" s="22">
        <v>43</v>
      </c>
      <c r="P37" s="22">
        <v>39</v>
      </c>
      <c r="Q37" s="22">
        <v>2</v>
      </c>
      <c r="R37" s="22">
        <v>4</v>
      </c>
      <c r="S37" s="22">
        <v>4</v>
      </c>
      <c r="T37" s="22">
        <v>2</v>
      </c>
      <c r="U37" s="22" t="s">
        <v>8</v>
      </c>
      <c r="V37" s="22">
        <v>3</v>
      </c>
      <c r="W37" s="22">
        <v>6</v>
      </c>
      <c r="X37" s="22">
        <v>3</v>
      </c>
      <c r="Y37" s="22">
        <v>20</v>
      </c>
      <c r="Z37" s="22">
        <v>9</v>
      </c>
      <c r="AA37" s="22">
        <v>3</v>
      </c>
    </row>
    <row r="38" spans="1:27" s="14" customFormat="1" ht="13.5" customHeight="1" x14ac:dyDescent="0.15">
      <c r="A38" s="17">
        <v>26</v>
      </c>
      <c r="B38" s="22">
        <f t="shared" si="2"/>
        <v>311</v>
      </c>
      <c r="C38" s="22">
        <v>18</v>
      </c>
      <c r="D38" s="22">
        <v>4</v>
      </c>
      <c r="E38" s="22">
        <v>69</v>
      </c>
      <c r="F38" s="22">
        <v>7</v>
      </c>
      <c r="G38" s="22">
        <v>3</v>
      </c>
      <c r="H38" s="22">
        <v>12</v>
      </c>
      <c r="I38" s="22">
        <v>4</v>
      </c>
      <c r="J38" s="22">
        <v>2</v>
      </c>
      <c r="K38" s="22">
        <v>3</v>
      </c>
      <c r="L38" s="22">
        <v>29</v>
      </c>
      <c r="M38" s="22">
        <v>30</v>
      </c>
      <c r="N38" s="22"/>
      <c r="O38" s="22">
        <v>48</v>
      </c>
      <c r="P38" s="22">
        <v>23</v>
      </c>
      <c r="Q38" s="22" t="s">
        <v>8</v>
      </c>
      <c r="R38" s="22">
        <v>7</v>
      </c>
      <c r="S38" s="22">
        <v>4</v>
      </c>
      <c r="T38" s="22">
        <v>1</v>
      </c>
      <c r="U38" s="22" t="s">
        <v>8</v>
      </c>
      <c r="V38" s="22">
        <v>3</v>
      </c>
      <c r="W38" s="22">
        <v>3</v>
      </c>
      <c r="X38" s="22">
        <v>6</v>
      </c>
      <c r="Y38" s="22">
        <v>26</v>
      </c>
      <c r="Z38" s="22">
        <v>6</v>
      </c>
      <c r="AA38" s="22">
        <v>3</v>
      </c>
    </row>
    <row r="39" spans="1:27" s="14" customFormat="1" ht="13.5" customHeight="1" x14ac:dyDescent="0.15">
      <c r="A39" s="17">
        <v>27</v>
      </c>
      <c r="B39" s="22">
        <f t="shared" si="2"/>
        <v>252</v>
      </c>
      <c r="C39" s="22">
        <v>14</v>
      </c>
      <c r="D39" s="22">
        <v>3</v>
      </c>
      <c r="E39" s="22">
        <v>52</v>
      </c>
      <c r="F39" s="22">
        <v>6</v>
      </c>
      <c r="G39" s="22">
        <v>2</v>
      </c>
      <c r="H39" s="22">
        <v>8</v>
      </c>
      <c r="I39" s="22">
        <v>2</v>
      </c>
      <c r="J39" s="22">
        <v>4</v>
      </c>
      <c r="K39" s="22">
        <v>4</v>
      </c>
      <c r="L39" s="22">
        <v>18</v>
      </c>
      <c r="M39" s="22">
        <v>16</v>
      </c>
      <c r="N39" s="22"/>
      <c r="O39" s="22">
        <v>47</v>
      </c>
      <c r="P39" s="22">
        <v>31</v>
      </c>
      <c r="Q39" s="22">
        <v>2</v>
      </c>
      <c r="R39" s="22">
        <v>2</v>
      </c>
      <c r="S39" s="22">
        <v>4</v>
      </c>
      <c r="T39" s="22">
        <v>1</v>
      </c>
      <c r="U39" s="22">
        <v>1</v>
      </c>
      <c r="V39" s="22" t="s">
        <v>8</v>
      </c>
      <c r="W39" s="22">
        <v>5</v>
      </c>
      <c r="X39" s="22">
        <v>7</v>
      </c>
      <c r="Y39" s="22">
        <v>15</v>
      </c>
      <c r="Z39" s="22">
        <v>7</v>
      </c>
      <c r="AA39" s="22">
        <v>1</v>
      </c>
    </row>
    <row r="40" spans="1:27" s="14" customFormat="1" ht="13.5" customHeight="1" x14ac:dyDescent="0.15">
      <c r="A40" s="17">
        <v>28</v>
      </c>
      <c r="B40" s="22">
        <f t="shared" si="2"/>
        <v>255</v>
      </c>
      <c r="C40" s="22">
        <v>18</v>
      </c>
      <c r="D40" s="22">
        <v>7</v>
      </c>
      <c r="E40" s="22">
        <v>81</v>
      </c>
      <c r="F40" s="22">
        <v>1</v>
      </c>
      <c r="G40" s="22">
        <v>9</v>
      </c>
      <c r="H40" s="22">
        <v>9</v>
      </c>
      <c r="I40" s="22" t="s">
        <v>8</v>
      </c>
      <c r="J40" s="22">
        <v>4</v>
      </c>
      <c r="K40" s="22">
        <v>5</v>
      </c>
      <c r="L40" s="22">
        <v>11</v>
      </c>
      <c r="M40" s="22">
        <v>8</v>
      </c>
      <c r="N40" s="22"/>
      <c r="O40" s="22">
        <v>36</v>
      </c>
      <c r="P40" s="22">
        <v>18</v>
      </c>
      <c r="Q40" s="22" t="s">
        <v>8</v>
      </c>
      <c r="R40" s="22">
        <v>3</v>
      </c>
      <c r="S40" s="22">
        <v>8</v>
      </c>
      <c r="T40" s="22">
        <v>3</v>
      </c>
      <c r="U40" s="22" t="s">
        <v>8</v>
      </c>
      <c r="V40" s="22">
        <v>1</v>
      </c>
      <c r="W40" s="22">
        <v>1</v>
      </c>
      <c r="X40" s="22">
        <v>1</v>
      </c>
      <c r="Y40" s="22">
        <v>19</v>
      </c>
      <c r="Z40" s="22">
        <v>6</v>
      </c>
      <c r="AA40" s="22">
        <v>6</v>
      </c>
    </row>
    <row r="41" spans="1:27" s="14" customFormat="1" ht="6.75" customHeight="1" x14ac:dyDescent="0.15">
      <c r="A41" s="18"/>
      <c r="B41" s="23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2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" customHeight="1" x14ac:dyDescent="0.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3.5" x14ac:dyDescent="0.15">
      <c r="A43" s="5" t="s">
        <v>72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6" customHeight="1" x14ac:dyDescent="0.15">
      <c r="A44" s="5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13.5" customHeight="1" x14ac:dyDescent="0.15">
      <c r="A45" s="130" t="s">
        <v>35</v>
      </c>
      <c r="B45" s="156" t="s">
        <v>13</v>
      </c>
      <c r="C45" s="126" t="s">
        <v>36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7"/>
      <c r="N45" s="20"/>
      <c r="O45" s="130" t="s">
        <v>37</v>
      </c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7"/>
    </row>
    <row r="46" spans="1:27" ht="21" customHeight="1" x14ac:dyDescent="0.15">
      <c r="A46" s="131"/>
      <c r="B46" s="125"/>
      <c r="C46" s="24" t="s">
        <v>28</v>
      </c>
      <c r="D46" s="24" t="s">
        <v>6</v>
      </c>
      <c r="E46" s="24" t="s">
        <v>25</v>
      </c>
      <c r="F46" s="25" t="s">
        <v>7</v>
      </c>
      <c r="G46" s="24" t="s">
        <v>18</v>
      </c>
      <c r="H46" s="24" t="s">
        <v>41</v>
      </c>
      <c r="I46" s="24" t="s">
        <v>43</v>
      </c>
      <c r="J46" s="24" t="s">
        <v>44</v>
      </c>
      <c r="K46" s="24" t="s">
        <v>46</v>
      </c>
      <c r="L46" s="24" t="s">
        <v>42</v>
      </c>
      <c r="M46" s="27" t="s">
        <v>47</v>
      </c>
      <c r="N46" s="4"/>
      <c r="O46" s="16" t="s">
        <v>48</v>
      </c>
      <c r="P46" s="24" t="s">
        <v>49</v>
      </c>
      <c r="Q46" s="25" t="s">
        <v>26</v>
      </c>
      <c r="R46" s="24" t="s">
        <v>21</v>
      </c>
      <c r="S46" s="25" t="s">
        <v>50</v>
      </c>
      <c r="T46" s="24" t="s">
        <v>52</v>
      </c>
      <c r="U46" s="24" t="s">
        <v>0</v>
      </c>
      <c r="V46" s="24" t="s">
        <v>11</v>
      </c>
      <c r="W46" s="24" t="s">
        <v>4</v>
      </c>
      <c r="X46" s="24" t="s">
        <v>22</v>
      </c>
      <c r="Y46" s="24" t="s">
        <v>19</v>
      </c>
      <c r="Z46" s="24" t="s">
        <v>53</v>
      </c>
      <c r="AA46" s="32" t="s">
        <v>54</v>
      </c>
    </row>
    <row r="47" spans="1:27" ht="7.5" customHeight="1" x14ac:dyDescent="0.15">
      <c r="A47" s="4"/>
      <c r="B47" s="21"/>
      <c r="C47" s="4"/>
      <c r="D47" s="4"/>
      <c r="E47" s="4"/>
      <c r="F47" s="26"/>
      <c r="G47" s="4"/>
      <c r="H47" s="4"/>
      <c r="I47" s="4"/>
      <c r="J47" s="4"/>
      <c r="K47" s="4"/>
      <c r="L47" s="4"/>
      <c r="M47" s="4"/>
      <c r="N47" s="4"/>
      <c r="O47" s="4"/>
      <c r="P47" s="4"/>
      <c r="Q47" s="26"/>
      <c r="R47" s="4"/>
      <c r="S47" s="26"/>
      <c r="T47" s="4"/>
      <c r="U47" s="4"/>
      <c r="V47" s="4"/>
      <c r="W47" s="4"/>
      <c r="X47" s="4"/>
      <c r="Y47" s="4"/>
      <c r="Z47" s="4"/>
      <c r="AA47" s="33"/>
    </row>
    <row r="48" spans="1:27" s="14" customFormat="1" ht="13.5" customHeight="1" x14ac:dyDescent="0.15">
      <c r="A48" s="17" t="s">
        <v>55</v>
      </c>
      <c r="B48" s="22">
        <f t="shared" ref="B48:B60" si="3">C48+B66</f>
        <v>909</v>
      </c>
      <c r="C48" s="22">
        <f t="shared" ref="C48:C60" si="4">SUM(D48:AA48)</f>
        <v>295</v>
      </c>
      <c r="D48" s="22">
        <v>63</v>
      </c>
      <c r="E48" s="22">
        <v>12</v>
      </c>
      <c r="F48" s="22">
        <v>60</v>
      </c>
      <c r="G48" s="22">
        <v>10</v>
      </c>
      <c r="H48" s="22">
        <v>10</v>
      </c>
      <c r="I48" s="22">
        <v>9</v>
      </c>
      <c r="J48" s="22">
        <v>2</v>
      </c>
      <c r="K48" s="22">
        <v>6</v>
      </c>
      <c r="L48" s="22">
        <v>26</v>
      </c>
      <c r="M48" s="22">
        <v>7</v>
      </c>
      <c r="N48" s="22"/>
      <c r="O48" s="22">
        <v>3</v>
      </c>
      <c r="P48" s="22">
        <v>2</v>
      </c>
      <c r="Q48" s="22" t="s">
        <v>120</v>
      </c>
      <c r="R48" s="22">
        <v>15</v>
      </c>
      <c r="S48" s="22">
        <v>2</v>
      </c>
      <c r="T48" s="22">
        <v>4</v>
      </c>
      <c r="U48" s="22">
        <v>1</v>
      </c>
      <c r="V48" s="22">
        <v>13</v>
      </c>
      <c r="W48" s="22">
        <v>3</v>
      </c>
      <c r="X48" s="22">
        <v>1</v>
      </c>
      <c r="Y48" s="22">
        <v>4</v>
      </c>
      <c r="Z48" s="22">
        <v>6</v>
      </c>
      <c r="AA48" s="22">
        <v>36</v>
      </c>
    </row>
    <row r="49" spans="1:28" s="14" customFormat="1" ht="13.5" customHeight="1" x14ac:dyDescent="0.15">
      <c r="A49" s="17">
        <v>7</v>
      </c>
      <c r="B49" s="22">
        <f t="shared" si="3"/>
        <v>858</v>
      </c>
      <c r="C49" s="22">
        <f t="shared" si="4"/>
        <v>339</v>
      </c>
      <c r="D49" s="22">
        <v>77</v>
      </c>
      <c r="E49" s="22">
        <v>7</v>
      </c>
      <c r="F49" s="22">
        <v>94</v>
      </c>
      <c r="G49" s="22">
        <v>20</v>
      </c>
      <c r="H49" s="22">
        <v>14</v>
      </c>
      <c r="I49" s="22">
        <v>23</v>
      </c>
      <c r="J49" s="22" t="s">
        <v>8</v>
      </c>
      <c r="K49" s="22">
        <v>9</v>
      </c>
      <c r="L49" s="22">
        <v>26</v>
      </c>
      <c r="M49" s="22">
        <v>5</v>
      </c>
      <c r="N49" s="22"/>
      <c r="O49" s="22">
        <v>3</v>
      </c>
      <c r="P49" s="22" t="s">
        <v>8</v>
      </c>
      <c r="Q49" s="22" t="s">
        <v>120</v>
      </c>
      <c r="R49" s="22">
        <v>5</v>
      </c>
      <c r="S49" s="22">
        <v>1</v>
      </c>
      <c r="T49" s="22">
        <v>1</v>
      </c>
      <c r="U49" s="22" t="s">
        <v>8</v>
      </c>
      <c r="V49" s="22">
        <v>6</v>
      </c>
      <c r="W49" s="22">
        <v>5</v>
      </c>
      <c r="X49" s="22" t="s">
        <v>8</v>
      </c>
      <c r="Y49" s="22">
        <v>2</v>
      </c>
      <c r="Z49" s="22">
        <v>1</v>
      </c>
      <c r="AA49" s="22">
        <v>40</v>
      </c>
    </row>
    <row r="50" spans="1:28" s="14" customFormat="1" ht="13.5" customHeight="1" x14ac:dyDescent="0.15">
      <c r="A50" s="17">
        <v>12</v>
      </c>
      <c r="B50" s="22">
        <f t="shared" si="3"/>
        <v>674</v>
      </c>
      <c r="C50" s="22">
        <f t="shared" si="4"/>
        <v>301</v>
      </c>
      <c r="D50" s="22">
        <v>50</v>
      </c>
      <c r="E50" s="22">
        <v>8</v>
      </c>
      <c r="F50" s="22">
        <v>80</v>
      </c>
      <c r="G50" s="22">
        <v>11</v>
      </c>
      <c r="H50" s="22">
        <v>6</v>
      </c>
      <c r="I50" s="22">
        <v>12</v>
      </c>
      <c r="J50" s="22">
        <v>9</v>
      </c>
      <c r="K50" s="22">
        <v>2</v>
      </c>
      <c r="L50" s="22">
        <v>24</v>
      </c>
      <c r="M50" s="22">
        <v>18</v>
      </c>
      <c r="N50" s="22"/>
      <c r="O50" s="22">
        <v>12</v>
      </c>
      <c r="P50" s="22">
        <v>5</v>
      </c>
      <c r="Q50" s="22" t="s">
        <v>120</v>
      </c>
      <c r="R50" s="22">
        <v>7</v>
      </c>
      <c r="S50" s="22">
        <v>5</v>
      </c>
      <c r="T50" s="22">
        <v>1</v>
      </c>
      <c r="U50" s="22">
        <v>2</v>
      </c>
      <c r="V50" s="22">
        <v>11</v>
      </c>
      <c r="W50" s="22">
        <v>6</v>
      </c>
      <c r="X50" s="22">
        <v>6</v>
      </c>
      <c r="Y50" s="22" t="s">
        <v>8</v>
      </c>
      <c r="Z50" s="22">
        <v>1</v>
      </c>
      <c r="AA50" s="22">
        <v>25</v>
      </c>
    </row>
    <row r="51" spans="1:28" s="14" customFormat="1" ht="13.5" customHeight="1" x14ac:dyDescent="0.15">
      <c r="A51" s="17">
        <v>15</v>
      </c>
      <c r="B51" s="22">
        <f t="shared" si="3"/>
        <v>745</v>
      </c>
      <c r="C51" s="22">
        <f t="shared" si="4"/>
        <v>308</v>
      </c>
      <c r="D51" s="22">
        <v>45</v>
      </c>
      <c r="E51" s="22">
        <v>7</v>
      </c>
      <c r="F51" s="22">
        <v>91</v>
      </c>
      <c r="G51" s="22">
        <v>4</v>
      </c>
      <c r="H51" s="22">
        <v>8</v>
      </c>
      <c r="I51" s="22">
        <v>27</v>
      </c>
      <c r="J51" s="22">
        <v>4</v>
      </c>
      <c r="K51" s="22">
        <v>4</v>
      </c>
      <c r="L51" s="22">
        <v>22</v>
      </c>
      <c r="M51" s="22">
        <v>14</v>
      </c>
      <c r="N51" s="22"/>
      <c r="O51" s="22">
        <v>4</v>
      </c>
      <c r="P51" s="22">
        <v>3</v>
      </c>
      <c r="Q51" s="22" t="s">
        <v>120</v>
      </c>
      <c r="R51" s="22">
        <v>16</v>
      </c>
      <c r="S51" s="22">
        <v>5</v>
      </c>
      <c r="T51" s="22">
        <v>4</v>
      </c>
      <c r="U51" s="22">
        <v>2</v>
      </c>
      <c r="V51" s="22">
        <v>8</v>
      </c>
      <c r="W51" s="22" t="s">
        <v>120</v>
      </c>
      <c r="X51" s="22">
        <v>6</v>
      </c>
      <c r="Y51" s="22" t="s">
        <v>8</v>
      </c>
      <c r="Z51" s="22" t="s">
        <v>8</v>
      </c>
      <c r="AA51" s="22">
        <v>34</v>
      </c>
    </row>
    <row r="52" spans="1:28" s="14" customFormat="1" ht="13.5" customHeight="1" x14ac:dyDescent="0.15">
      <c r="A52" s="17">
        <v>20</v>
      </c>
      <c r="B52" s="22">
        <f t="shared" si="3"/>
        <v>590</v>
      </c>
      <c r="C52" s="22">
        <f t="shared" si="4"/>
        <v>254</v>
      </c>
      <c r="D52" s="22">
        <v>50</v>
      </c>
      <c r="E52" s="22">
        <v>7</v>
      </c>
      <c r="F52" s="22">
        <v>81</v>
      </c>
      <c r="G52" s="22">
        <v>15</v>
      </c>
      <c r="H52" s="22">
        <v>10</v>
      </c>
      <c r="I52" s="22">
        <v>19</v>
      </c>
      <c r="J52" s="22">
        <v>4</v>
      </c>
      <c r="K52" s="22">
        <v>3</v>
      </c>
      <c r="L52" s="22">
        <v>27</v>
      </c>
      <c r="M52" s="22">
        <v>5</v>
      </c>
      <c r="N52" s="22"/>
      <c r="O52" s="22" t="s">
        <v>120</v>
      </c>
      <c r="P52" s="22">
        <v>4</v>
      </c>
      <c r="Q52" s="22" t="s">
        <v>8</v>
      </c>
      <c r="R52" s="22">
        <v>8</v>
      </c>
      <c r="S52" s="22">
        <v>2</v>
      </c>
      <c r="T52" s="22" t="s">
        <v>120</v>
      </c>
      <c r="U52" s="22" t="s">
        <v>120</v>
      </c>
      <c r="V52" s="22">
        <v>5</v>
      </c>
      <c r="W52" s="22" t="s">
        <v>120</v>
      </c>
      <c r="X52" s="22">
        <v>1</v>
      </c>
      <c r="Y52" s="22">
        <v>1</v>
      </c>
      <c r="Z52" s="22" t="s">
        <v>8</v>
      </c>
      <c r="AA52" s="22">
        <v>12</v>
      </c>
    </row>
    <row r="53" spans="1:28" s="14" customFormat="1" ht="13.5" customHeight="1" x14ac:dyDescent="0.15">
      <c r="A53" s="17">
        <v>21</v>
      </c>
      <c r="B53" s="22">
        <f t="shared" si="3"/>
        <v>567</v>
      </c>
      <c r="C53" s="22">
        <f t="shared" si="4"/>
        <v>232</v>
      </c>
      <c r="D53" s="22">
        <v>39</v>
      </c>
      <c r="E53" s="22">
        <v>7</v>
      </c>
      <c r="F53" s="22">
        <v>78</v>
      </c>
      <c r="G53" s="22">
        <v>15</v>
      </c>
      <c r="H53" s="22">
        <v>10</v>
      </c>
      <c r="I53" s="22">
        <v>15</v>
      </c>
      <c r="J53" s="22">
        <v>4</v>
      </c>
      <c r="K53" s="22">
        <v>3</v>
      </c>
      <c r="L53" s="22">
        <v>25</v>
      </c>
      <c r="M53" s="22">
        <v>6</v>
      </c>
      <c r="N53" s="22"/>
      <c r="O53" s="22" t="s">
        <v>8</v>
      </c>
      <c r="P53" s="22">
        <v>4</v>
      </c>
      <c r="Q53" s="22" t="s">
        <v>8</v>
      </c>
      <c r="R53" s="22">
        <v>7</v>
      </c>
      <c r="S53" s="22">
        <v>2</v>
      </c>
      <c r="T53" s="22" t="s">
        <v>8</v>
      </c>
      <c r="U53" s="22" t="s">
        <v>8</v>
      </c>
      <c r="V53" s="22">
        <v>5</v>
      </c>
      <c r="W53" s="22" t="s">
        <v>8</v>
      </c>
      <c r="X53" s="22">
        <v>1</v>
      </c>
      <c r="Y53" s="22" t="s">
        <v>8</v>
      </c>
      <c r="Z53" s="22" t="s">
        <v>8</v>
      </c>
      <c r="AA53" s="22">
        <v>11</v>
      </c>
      <c r="AB53" s="36" t="s">
        <v>121</v>
      </c>
    </row>
    <row r="54" spans="1:28" s="14" customFormat="1" ht="13.5" customHeight="1" x14ac:dyDescent="0.15">
      <c r="A54" s="17">
        <v>22</v>
      </c>
      <c r="B54" s="22">
        <f t="shared" si="3"/>
        <v>492</v>
      </c>
      <c r="C54" s="22">
        <f t="shared" si="4"/>
        <v>211</v>
      </c>
      <c r="D54" s="22">
        <v>38</v>
      </c>
      <c r="E54" s="22">
        <v>10</v>
      </c>
      <c r="F54" s="22">
        <v>68</v>
      </c>
      <c r="G54" s="22">
        <v>13</v>
      </c>
      <c r="H54" s="22">
        <v>8</v>
      </c>
      <c r="I54" s="22">
        <v>6</v>
      </c>
      <c r="J54" s="22" t="s">
        <v>8</v>
      </c>
      <c r="K54" s="22">
        <v>2</v>
      </c>
      <c r="L54" s="22">
        <v>17</v>
      </c>
      <c r="M54" s="22">
        <v>11</v>
      </c>
      <c r="N54" s="22"/>
      <c r="O54" s="22" t="s">
        <v>8</v>
      </c>
      <c r="P54" s="22">
        <v>1</v>
      </c>
      <c r="Q54" s="22" t="s">
        <v>8</v>
      </c>
      <c r="R54" s="22">
        <v>13</v>
      </c>
      <c r="S54" s="22">
        <v>2</v>
      </c>
      <c r="T54" s="22" t="s">
        <v>8</v>
      </c>
      <c r="U54" s="22" t="s">
        <v>8</v>
      </c>
      <c r="V54" s="22">
        <v>9</v>
      </c>
      <c r="W54" s="22" t="s">
        <v>8</v>
      </c>
      <c r="X54" s="22" t="s">
        <v>8</v>
      </c>
      <c r="Y54" s="22">
        <v>1</v>
      </c>
      <c r="Z54" s="22" t="s">
        <v>8</v>
      </c>
      <c r="AA54" s="22">
        <v>12</v>
      </c>
    </row>
    <row r="55" spans="1:28" s="14" customFormat="1" ht="13.5" customHeight="1" x14ac:dyDescent="0.15">
      <c r="A55" s="17">
        <v>23</v>
      </c>
      <c r="B55" s="22">
        <f t="shared" si="3"/>
        <v>1625</v>
      </c>
      <c r="C55" s="22">
        <f t="shared" si="4"/>
        <v>1002</v>
      </c>
      <c r="D55" s="22">
        <v>185</v>
      </c>
      <c r="E55" s="22">
        <v>1</v>
      </c>
      <c r="F55" s="22">
        <v>324</v>
      </c>
      <c r="G55" s="22">
        <v>67</v>
      </c>
      <c r="H55" s="22">
        <v>25</v>
      </c>
      <c r="I55" s="22">
        <v>51</v>
      </c>
      <c r="J55" s="22">
        <v>2</v>
      </c>
      <c r="K55" s="22">
        <v>16</v>
      </c>
      <c r="L55" s="22">
        <v>126</v>
      </c>
      <c r="M55" s="22">
        <v>12</v>
      </c>
      <c r="N55" s="22"/>
      <c r="O55" s="22" t="s">
        <v>8</v>
      </c>
      <c r="P55" s="22">
        <v>2</v>
      </c>
      <c r="Q55" s="22" t="s">
        <v>8</v>
      </c>
      <c r="R55" s="22">
        <v>16</v>
      </c>
      <c r="S55" s="22">
        <v>1</v>
      </c>
      <c r="T55" s="22" t="s">
        <v>8</v>
      </c>
      <c r="U55" s="22" t="s">
        <v>8</v>
      </c>
      <c r="V55" s="22">
        <v>139</v>
      </c>
      <c r="W55" s="22" t="s">
        <v>8</v>
      </c>
      <c r="X55" s="22" t="s">
        <v>8</v>
      </c>
      <c r="Y55" s="22">
        <v>9</v>
      </c>
      <c r="Z55" s="22" t="s">
        <v>8</v>
      </c>
      <c r="AA55" s="22">
        <v>26</v>
      </c>
    </row>
    <row r="56" spans="1:28" s="14" customFormat="1" ht="13.5" customHeight="1" x14ac:dyDescent="0.15">
      <c r="A56" s="17">
        <v>24</v>
      </c>
      <c r="B56" s="22">
        <f t="shared" si="3"/>
        <v>769</v>
      </c>
      <c r="C56" s="22">
        <f t="shared" si="4"/>
        <v>472</v>
      </c>
      <c r="D56" s="22">
        <v>76</v>
      </c>
      <c r="E56" s="22">
        <v>10</v>
      </c>
      <c r="F56" s="22">
        <v>157</v>
      </c>
      <c r="G56" s="22">
        <v>39</v>
      </c>
      <c r="H56" s="22">
        <v>16</v>
      </c>
      <c r="I56" s="22">
        <v>21</v>
      </c>
      <c r="J56" s="22">
        <v>1</v>
      </c>
      <c r="K56" s="22">
        <v>20</v>
      </c>
      <c r="L56" s="22">
        <v>50</v>
      </c>
      <c r="M56" s="22">
        <v>9</v>
      </c>
      <c r="N56" s="22"/>
      <c r="O56" s="22" t="s">
        <v>8</v>
      </c>
      <c r="P56" s="22" t="s">
        <v>8</v>
      </c>
      <c r="Q56" s="22" t="s">
        <v>8</v>
      </c>
      <c r="R56" s="22">
        <v>19</v>
      </c>
      <c r="S56" s="22">
        <v>3</v>
      </c>
      <c r="T56" s="22" t="s">
        <v>8</v>
      </c>
      <c r="U56" s="22" t="s">
        <v>8</v>
      </c>
      <c r="V56" s="22">
        <v>30</v>
      </c>
      <c r="W56" s="22" t="s">
        <v>8</v>
      </c>
      <c r="X56" s="22" t="s">
        <v>8</v>
      </c>
      <c r="Y56" s="22" t="s">
        <v>8</v>
      </c>
      <c r="Z56" s="22">
        <v>1</v>
      </c>
      <c r="AA56" s="22">
        <v>20</v>
      </c>
    </row>
    <row r="57" spans="1:28" s="14" customFormat="1" ht="13.5" customHeight="1" x14ac:dyDescent="0.15">
      <c r="A57" s="17">
        <v>25</v>
      </c>
      <c r="B57" s="22">
        <f t="shared" si="3"/>
        <v>551</v>
      </c>
      <c r="C57" s="22">
        <f t="shared" si="4"/>
        <v>319</v>
      </c>
      <c r="D57" s="22">
        <v>46</v>
      </c>
      <c r="E57" s="22">
        <v>2</v>
      </c>
      <c r="F57" s="22">
        <v>114</v>
      </c>
      <c r="G57" s="22">
        <v>23</v>
      </c>
      <c r="H57" s="22">
        <v>10</v>
      </c>
      <c r="I57" s="22">
        <v>18</v>
      </c>
      <c r="J57" s="22">
        <v>1</v>
      </c>
      <c r="K57" s="22">
        <v>5</v>
      </c>
      <c r="L57" s="22">
        <v>43</v>
      </c>
      <c r="M57" s="22">
        <v>6</v>
      </c>
      <c r="N57" s="22"/>
      <c r="O57" s="22" t="s">
        <v>8</v>
      </c>
      <c r="P57" s="22">
        <v>3</v>
      </c>
      <c r="Q57" s="22">
        <v>4</v>
      </c>
      <c r="R57" s="22">
        <v>10</v>
      </c>
      <c r="S57" s="22" t="s">
        <v>8</v>
      </c>
      <c r="T57" s="22" t="s">
        <v>8</v>
      </c>
      <c r="U57" s="22" t="s">
        <v>8</v>
      </c>
      <c r="V57" s="22">
        <v>15</v>
      </c>
      <c r="W57" s="22" t="s">
        <v>8</v>
      </c>
      <c r="X57" s="22">
        <v>1</v>
      </c>
      <c r="Y57" s="22">
        <v>3</v>
      </c>
      <c r="Z57" s="22" t="s">
        <v>8</v>
      </c>
      <c r="AA57" s="22">
        <v>15</v>
      </c>
    </row>
    <row r="58" spans="1:28" s="14" customFormat="1" ht="13.5" customHeight="1" x14ac:dyDescent="0.15">
      <c r="A58" s="17">
        <v>26</v>
      </c>
      <c r="B58" s="22">
        <f t="shared" si="3"/>
        <v>565</v>
      </c>
      <c r="C58" s="22">
        <f t="shared" si="4"/>
        <v>294</v>
      </c>
      <c r="D58" s="22">
        <v>58</v>
      </c>
      <c r="E58" s="22">
        <v>3</v>
      </c>
      <c r="F58" s="22">
        <v>104</v>
      </c>
      <c r="G58" s="22">
        <v>20</v>
      </c>
      <c r="H58" s="22">
        <v>10</v>
      </c>
      <c r="I58" s="22">
        <v>19</v>
      </c>
      <c r="J58" s="22" t="s">
        <v>8</v>
      </c>
      <c r="K58" s="22">
        <v>6</v>
      </c>
      <c r="L58" s="22">
        <v>27</v>
      </c>
      <c r="M58" s="22">
        <v>7</v>
      </c>
      <c r="N58" s="22"/>
      <c r="O58" s="22" t="s">
        <v>8</v>
      </c>
      <c r="P58" s="22">
        <v>2</v>
      </c>
      <c r="Q58" s="22" t="s">
        <v>8</v>
      </c>
      <c r="R58" s="22">
        <v>5</v>
      </c>
      <c r="S58" s="22">
        <v>4</v>
      </c>
      <c r="T58" s="22" t="s">
        <v>8</v>
      </c>
      <c r="U58" s="22" t="s">
        <v>8</v>
      </c>
      <c r="V58" s="22">
        <v>17</v>
      </c>
      <c r="W58" s="22" t="s">
        <v>8</v>
      </c>
      <c r="X58" s="22">
        <v>2</v>
      </c>
      <c r="Y58" s="22">
        <v>6</v>
      </c>
      <c r="Z58" s="22" t="s">
        <v>8</v>
      </c>
      <c r="AA58" s="22">
        <v>4</v>
      </c>
    </row>
    <row r="59" spans="1:28" s="14" customFormat="1" ht="13.5" customHeight="1" x14ac:dyDescent="0.15">
      <c r="A59" s="17">
        <v>27</v>
      </c>
      <c r="B59" s="22">
        <f t="shared" si="3"/>
        <v>575</v>
      </c>
      <c r="C59" s="22">
        <f t="shared" si="4"/>
        <v>287</v>
      </c>
      <c r="D59" s="22">
        <v>48</v>
      </c>
      <c r="E59" s="22">
        <v>2</v>
      </c>
      <c r="F59" s="22">
        <v>92</v>
      </c>
      <c r="G59" s="22">
        <v>20</v>
      </c>
      <c r="H59" s="22">
        <v>8</v>
      </c>
      <c r="I59" s="22">
        <v>24</v>
      </c>
      <c r="J59" s="22">
        <v>2</v>
      </c>
      <c r="K59" s="22">
        <v>4</v>
      </c>
      <c r="L59" s="22">
        <v>25</v>
      </c>
      <c r="M59" s="22">
        <v>3</v>
      </c>
      <c r="N59" s="22"/>
      <c r="O59" s="22" t="s">
        <v>8</v>
      </c>
      <c r="P59" s="22">
        <v>1</v>
      </c>
      <c r="Q59" s="22">
        <v>1</v>
      </c>
      <c r="R59" s="22">
        <v>7</v>
      </c>
      <c r="S59" s="22" t="s">
        <v>8</v>
      </c>
      <c r="T59" s="22" t="s">
        <v>8</v>
      </c>
      <c r="U59" s="22" t="s">
        <v>8</v>
      </c>
      <c r="V59" s="22">
        <v>20</v>
      </c>
      <c r="W59" s="22" t="s">
        <v>8</v>
      </c>
      <c r="X59" s="22" t="s">
        <v>8</v>
      </c>
      <c r="Y59" s="22">
        <v>7</v>
      </c>
      <c r="Z59" s="22" t="s">
        <v>8</v>
      </c>
      <c r="AA59" s="22">
        <v>23</v>
      </c>
    </row>
    <row r="60" spans="1:28" s="14" customFormat="1" ht="13.5" customHeight="1" x14ac:dyDescent="0.15">
      <c r="A60" s="17">
        <v>28</v>
      </c>
      <c r="B60" s="22">
        <f t="shared" si="3"/>
        <v>626</v>
      </c>
      <c r="C60" s="22">
        <f t="shared" si="4"/>
        <v>275</v>
      </c>
      <c r="D60" s="22">
        <v>64</v>
      </c>
      <c r="E60" s="22">
        <v>5</v>
      </c>
      <c r="F60" s="22">
        <v>82</v>
      </c>
      <c r="G60" s="22">
        <v>16</v>
      </c>
      <c r="H60" s="22">
        <v>10</v>
      </c>
      <c r="I60" s="22">
        <v>18</v>
      </c>
      <c r="J60" s="22">
        <v>1</v>
      </c>
      <c r="K60" s="22">
        <v>1</v>
      </c>
      <c r="L60" s="22">
        <v>30</v>
      </c>
      <c r="M60" s="22">
        <v>5</v>
      </c>
      <c r="N60" s="22"/>
      <c r="O60" s="22" t="s">
        <v>8</v>
      </c>
      <c r="P60" s="22" t="s">
        <v>8</v>
      </c>
      <c r="Q60" s="22" t="s">
        <v>8</v>
      </c>
      <c r="R60" s="22">
        <v>8</v>
      </c>
      <c r="S60" s="22">
        <v>3</v>
      </c>
      <c r="T60" s="22" t="s">
        <v>8</v>
      </c>
      <c r="U60" s="22" t="s">
        <v>8</v>
      </c>
      <c r="V60" s="22">
        <v>23</v>
      </c>
      <c r="W60" s="22" t="s">
        <v>8</v>
      </c>
      <c r="X60" s="22">
        <v>2</v>
      </c>
      <c r="Y60" s="22">
        <v>1</v>
      </c>
      <c r="Z60" s="22" t="s">
        <v>8</v>
      </c>
      <c r="AA60" s="22">
        <v>6</v>
      </c>
    </row>
    <row r="61" spans="1:28" s="14" customFormat="1" ht="6.75" customHeight="1" x14ac:dyDescent="0.15">
      <c r="A61" s="18"/>
      <c r="B61" s="23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22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8" ht="9.75" customHeight="1" x14ac:dyDescent="0.1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0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8" ht="13.5" customHeight="1" x14ac:dyDescent="0.15">
      <c r="A63" s="130" t="s">
        <v>35</v>
      </c>
      <c r="B63" s="126" t="s">
        <v>36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7"/>
      <c r="N63" s="20"/>
      <c r="O63" s="130" t="s">
        <v>38</v>
      </c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7"/>
    </row>
    <row r="64" spans="1:28" s="13" customFormat="1" ht="21" customHeight="1" x14ac:dyDescent="0.15">
      <c r="A64" s="131"/>
      <c r="B64" s="24" t="s">
        <v>45</v>
      </c>
      <c r="C64" s="24" t="s">
        <v>56</v>
      </c>
      <c r="D64" s="24" t="s">
        <v>31</v>
      </c>
      <c r="E64" s="24" t="s">
        <v>57</v>
      </c>
      <c r="F64" s="24" t="s">
        <v>59</v>
      </c>
      <c r="G64" s="24" t="s">
        <v>51</v>
      </c>
      <c r="H64" s="24" t="s">
        <v>9</v>
      </c>
      <c r="I64" s="24" t="s">
        <v>60</v>
      </c>
      <c r="J64" s="24" t="s">
        <v>15</v>
      </c>
      <c r="K64" s="24" t="s">
        <v>40</v>
      </c>
      <c r="L64" s="24" t="s">
        <v>34</v>
      </c>
      <c r="M64" s="27" t="s">
        <v>61</v>
      </c>
      <c r="N64" s="4"/>
      <c r="O64" s="16" t="s">
        <v>62</v>
      </c>
      <c r="P64" s="25" t="s">
        <v>32</v>
      </c>
      <c r="Q64" s="24" t="s">
        <v>29</v>
      </c>
      <c r="R64" s="24" t="s">
        <v>63</v>
      </c>
      <c r="S64" s="24" t="s">
        <v>65</v>
      </c>
      <c r="T64" s="24" t="s">
        <v>12</v>
      </c>
      <c r="U64" s="24" t="s">
        <v>3</v>
      </c>
      <c r="V64" s="24" t="s">
        <v>66</v>
      </c>
      <c r="W64" s="24" t="s">
        <v>24</v>
      </c>
      <c r="X64" s="24" t="s">
        <v>67</v>
      </c>
      <c r="Y64" s="24" t="s">
        <v>69</v>
      </c>
      <c r="Z64" s="24" t="s">
        <v>70</v>
      </c>
      <c r="AA64" s="32" t="s">
        <v>73</v>
      </c>
    </row>
    <row r="65" spans="1:27" s="13" customFormat="1" ht="7.5" customHeight="1" x14ac:dyDescent="0.15">
      <c r="A65" s="4"/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26"/>
      <c r="Q65" s="4"/>
      <c r="R65" s="4"/>
      <c r="S65" s="4"/>
      <c r="T65" s="4"/>
      <c r="U65" s="4"/>
      <c r="V65" s="4"/>
      <c r="W65" s="4"/>
      <c r="X65" s="4"/>
      <c r="Y65" s="4"/>
      <c r="Z65" s="4"/>
      <c r="AA65" s="33"/>
    </row>
    <row r="66" spans="1:27" s="14" customFormat="1" ht="13.5" customHeight="1" x14ac:dyDescent="0.15">
      <c r="A66" s="17" t="s">
        <v>55</v>
      </c>
      <c r="B66" s="22">
        <f t="shared" ref="B66:B78" si="5">SUM(C66:AA66)</f>
        <v>614</v>
      </c>
      <c r="C66" s="22">
        <v>16</v>
      </c>
      <c r="D66" s="22">
        <v>3</v>
      </c>
      <c r="E66" s="22">
        <v>161</v>
      </c>
      <c r="F66" s="22">
        <v>5</v>
      </c>
      <c r="G66" s="22">
        <v>6</v>
      </c>
      <c r="H66" s="22">
        <v>4</v>
      </c>
      <c r="I66" s="22">
        <v>9</v>
      </c>
      <c r="J66" s="22">
        <v>4</v>
      </c>
      <c r="K66" s="22">
        <v>3</v>
      </c>
      <c r="L66" s="22">
        <v>83</v>
      </c>
      <c r="M66" s="22">
        <v>36</v>
      </c>
      <c r="N66" s="22"/>
      <c r="O66" s="22">
        <v>147</v>
      </c>
      <c r="P66" s="22">
        <v>72</v>
      </c>
      <c r="Q66" s="22">
        <v>1</v>
      </c>
      <c r="R66" s="22">
        <v>11</v>
      </c>
      <c r="S66" s="22">
        <v>3</v>
      </c>
      <c r="T66" s="22">
        <v>1</v>
      </c>
      <c r="U66" s="22" t="s">
        <v>8</v>
      </c>
      <c r="V66" s="22">
        <v>1</v>
      </c>
      <c r="W66" s="22">
        <v>5</v>
      </c>
      <c r="X66" s="22">
        <v>7</v>
      </c>
      <c r="Y66" s="22">
        <v>23</v>
      </c>
      <c r="Z66" s="22">
        <v>7</v>
      </c>
      <c r="AA66" s="22">
        <v>6</v>
      </c>
    </row>
    <row r="67" spans="1:27" s="14" customFormat="1" ht="13.5" customHeight="1" x14ac:dyDescent="0.15">
      <c r="A67" s="17">
        <v>7</v>
      </c>
      <c r="B67" s="22">
        <f t="shared" si="5"/>
        <v>519</v>
      </c>
      <c r="C67" s="22">
        <v>15</v>
      </c>
      <c r="D67" s="22">
        <v>9</v>
      </c>
      <c r="E67" s="22">
        <v>155</v>
      </c>
      <c r="F67" s="22">
        <v>5</v>
      </c>
      <c r="G67" s="22">
        <v>7</v>
      </c>
      <c r="H67" s="22">
        <v>24</v>
      </c>
      <c r="I67" s="22">
        <v>9</v>
      </c>
      <c r="J67" s="22">
        <v>6</v>
      </c>
      <c r="K67" s="22">
        <v>5</v>
      </c>
      <c r="L67" s="22">
        <v>40</v>
      </c>
      <c r="M67" s="22">
        <v>28</v>
      </c>
      <c r="N67" s="22"/>
      <c r="O67" s="22">
        <v>131</v>
      </c>
      <c r="P67" s="22">
        <v>37</v>
      </c>
      <c r="Q67" s="22" t="s">
        <v>8</v>
      </c>
      <c r="R67" s="22">
        <v>4</v>
      </c>
      <c r="S67" s="22">
        <v>8</v>
      </c>
      <c r="T67" s="22" t="s">
        <v>8</v>
      </c>
      <c r="U67" s="22">
        <v>1</v>
      </c>
      <c r="V67" s="22">
        <v>2</v>
      </c>
      <c r="W67" s="22">
        <v>4</v>
      </c>
      <c r="X67" s="22">
        <v>5</v>
      </c>
      <c r="Y67" s="22">
        <v>15</v>
      </c>
      <c r="Z67" s="22">
        <v>8</v>
      </c>
      <c r="AA67" s="22">
        <v>1</v>
      </c>
    </row>
    <row r="68" spans="1:27" s="14" customFormat="1" ht="13.5" customHeight="1" x14ac:dyDescent="0.15">
      <c r="A68" s="17">
        <v>12</v>
      </c>
      <c r="B68" s="22">
        <f t="shared" si="5"/>
        <v>373</v>
      </c>
      <c r="C68" s="22">
        <v>8</v>
      </c>
      <c r="D68" s="22">
        <v>5</v>
      </c>
      <c r="E68" s="22">
        <v>121</v>
      </c>
      <c r="F68" s="22">
        <v>3</v>
      </c>
      <c r="G68" s="22">
        <v>2</v>
      </c>
      <c r="H68" s="22">
        <v>6</v>
      </c>
      <c r="I68" s="22">
        <v>8</v>
      </c>
      <c r="J68" s="22">
        <v>4</v>
      </c>
      <c r="K68" s="22">
        <v>1</v>
      </c>
      <c r="L68" s="22">
        <v>48</v>
      </c>
      <c r="M68" s="22">
        <v>21</v>
      </c>
      <c r="N68" s="22"/>
      <c r="O68" s="22">
        <v>84</v>
      </c>
      <c r="P68" s="22">
        <v>29</v>
      </c>
      <c r="Q68" s="22" t="s">
        <v>8</v>
      </c>
      <c r="R68" s="22">
        <v>7</v>
      </c>
      <c r="S68" s="22">
        <v>7</v>
      </c>
      <c r="T68" s="22" t="s">
        <v>8</v>
      </c>
      <c r="U68" s="22" t="s">
        <v>8</v>
      </c>
      <c r="V68" s="22" t="s">
        <v>8</v>
      </c>
      <c r="W68" s="22" t="s">
        <v>8</v>
      </c>
      <c r="X68" s="22">
        <v>1</v>
      </c>
      <c r="Y68" s="22">
        <v>12</v>
      </c>
      <c r="Z68" s="22">
        <v>5</v>
      </c>
      <c r="AA68" s="22">
        <v>1</v>
      </c>
    </row>
    <row r="69" spans="1:27" s="14" customFormat="1" ht="13.5" customHeight="1" x14ac:dyDescent="0.15">
      <c r="A69" s="17">
        <v>15</v>
      </c>
      <c r="B69" s="22">
        <f t="shared" si="5"/>
        <v>437</v>
      </c>
      <c r="C69" s="22">
        <v>5</v>
      </c>
      <c r="D69" s="22">
        <v>9</v>
      </c>
      <c r="E69" s="22">
        <v>130</v>
      </c>
      <c r="F69" s="22">
        <v>4</v>
      </c>
      <c r="G69" s="22">
        <v>7</v>
      </c>
      <c r="H69" s="22">
        <v>8</v>
      </c>
      <c r="I69" s="22">
        <v>7</v>
      </c>
      <c r="J69" s="22">
        <v>8</v>
      </c>
      <c r="K69" s="22">
        <v>2</v>
      </c>
      <c r="L69" s="22">
        <v>45</v>
      </c>
      <c r="M69" s="22">
        <v>30</v>
      </c>
      <c r="N69" s="22"/>
      <c r="O69" s="22">
        <v>91</v>
      </c>
      <c r="P69" s="22">
        <v>40</v>
      </c>
      <c r="Q69" s="22">
        <v>2</v>
      </c>
      <c r="R69" s="22">
        <v>4</v>
      </c>
      <c r="S69" s="22">
        <v>4</v>
      </c>
      <c r="T69" s="22" t="s">
        <v>8</v>
      </c>
      <c r="U69" s="22" t="s">
        <v>8</v>
      </c>
      <c r="V69" s="22">
        <v>3</v>
      </c>
      <c r="W69" s="22">
        <v>2</v>
      </c>
      <c r="X69" s="22">
        <v>1</v>
      </c>
      <c r="Y69" s="22">
        <v>15</v>
      </c>
      <c r="Z69" s="22">
        <v>5</v>
      </c>
      <c r="AA69" s="22">
        <v>15</v>
      </c>
    </row>
    <row r="70" spans="1:27" s="14" customFormat="1" ht="13.5" customHeight="1" x14ac:dyDescent="0.15">
      <c r="A70" s="17">
        <v>20</v>
      </c>
      <c r="B70" s="22">
        <f t="shared" si="5"/>
        <v>336</v>
      </c>
      <c r="C70" s="22">
        <v>8</v>
      </c>
      <c r="D70" s="22">
        <v>8</v>
      </c>
      <c r="E70" s="22">
        <v>95</v>
      </c>
      <c r="F70" s="22">
        <v>4</v>
      </c>
      <c r="G70" s="22">
        <v>6</v>
      </c>
      <c r="H70" s="22">
        <v>10</v>
      </c>
      <c r="I70" s="22">
        <v>3</v>
      </c>
      <c r="J70" s="22">
        <v>7</v>
      </c>
      <c r="K70" s="22">
        <v>6</v>
      </c>
      <c r="L70" s="22">
        <v>37</v>
      </c>
      <c r="M70" s="22">
        <v>20</v>
      </c>
      <c r="N70" s="22"/>
      <c r="O70" s="22">
        <v>61</v>
      </c>
      <c r="P70" s="22">
        <v>36</v>
      </c>
      <c r="Q70" s="22" t="s">
        <v>8</v>
      </c>
      <c r="R70" s="22">
        <v>8</v>
      </c>
      <c r="S70" s="22">
        <v>5</v>
      </c>
      <c r="T70" s="22">
        <v>1</v>
      </c>
      <c r="U70" s="22" t="s">
        <v>8</v>
      </c>
      <c r="V70" s="22">
        <v>3</v>
      </c>
      <c r="W70" s="22">
        <v>1</v>
      </c>
      <c r="X70" s="22">
        <v>6</v>
      </c>
      <c r="Y70" s="22">
        <v>7</v>
      </c>
      <c r="Z70" s="22">
        <v>3</v>
      </c>
      <c r="AA70" s="22">
        <v>1</v>
      </c>
    </row>
    <row r="71" spans="1:27" s="14" customFormat="1" ht="13.5" customHeight="1" x14ac:dyDescent="0.15">
      <c r="A71" s="17">
        <v>21</v>
      </c>
      <c r="B71" s="22">
        <f t="shared" si="5"/>
        <v>335</v>
      </c>
      <c r="C71" s="22">
        <v>8</v>
      </c>
      <c r="D71" s="22">
        <v>8</v>
      </c>
      <c r="E71" s="22">
        <v>95</v>
      </c>
      <c r="F71" s="22">
        <v>4</v>
      </c>
      <c r="G71" s="22">
        <v>6</v>
      </c>
      <c r="H71" s="22">
        <v>10</v>
      </c>
      <c r="I71" s="22">
        <v>3</v>
      </c>
      <c r="J71" s="22">
        <v>7</v>
      </c>
      <c r="K71" s="22">
        <v>6</v>
      </c>
      <c r="L71" s="22">
        <v>37</v>
      </c>
      <c r="M71" s="22">
        <v>20</v>
      </c>
      <c r="N71" s="22"/>
      <c r="O71" s="22">
        <v>61</v>
      </c>
      <c r="P71" s="22">
        <v>36</v>
      </c>
      <c r="Q71" s="22" t="s">
        <v>8</v>
      </c>
      <c r="R71" s="22">
        <v>8</v>
      </c>
      <c r="S71" s="22">
        <v>5</v>
      </c>
      <c r="T71" s="22">
        <v>1</v>
      </c>
      <c r="U71" s="22" t="s">
        <v>8</v>
      </c>
      <c r="V71" s="22">
        <v>3</v>
      </c>
      <c r="W71" s="22">
        <v>1</v>
      </c>
      <c r="X71" s="22">
        <v>6</v>
      </c>
      <c r="Y71" s="22">
        <v>7</v>
      </c>
      <c r="Z71" s="22">
        <v>3</v>
      </c>
      <c r="AA71" s="22" t="s">
        <v>8</v>
      </c>
    </row>
    <row r="72" spans="1:27" s="14" customFormat="1" ht="13.5" customHeight="1" x14ac:dyDescent="0.15">
      <c r="A72" s="17">
        <v>22</v>
      </c>
      <c r="B72" s="22">
        <f t="shared" si="5"/>
        <v>281</v>
      </c>
      <c r="C72" s="22">
        <v>11</v>
      </c>
      <c r="D72" s="22">
        <v>6</v>
      </c>
      <c r="E72" s="22">
        <v>91</v>
      </c>
      <c r="F72" s="22">
        <v>13</v>
      </c>
      <c r="G72" s="22">
        <v>6</v>
      </c>
      <c r="H72" s="22">
        <v>10</v>
      </c>
      <c r="I72" s="22">
        <v>8</v>
      </c>
      <c r="J72" s="22">
        <v>5</v>
      </c>
      <c r="K72" s="22">
        <v>2</v>
      </c>
      <c r="L72" s="22">
        <v>24</v>
      </c>
      <c r="M72" s="22">
        <v>13</v>
      </c>
      <c r="N72" s="22"/>
      <c r="O72" s="22">
        <v>50</v>
      </c>
      <c r="P72" s="22">
        <v>24</v>
      </c>
      <c r="Q72" s="22" t="s">
        <v>8</v>
      </c>
      <c r="R72" s="22">
        <v>1</v>
      </c>
      <c r="S72" s="22" t="s">
        <v>8</v>
      </c>
      <c r="T72" s="22" t="s">
        <v>8</v>
      </c>
      <c r="U72" s="22" t="s">
        <v>8</v>
      </c>
      <c r="V72" s="22">
        <v>1</v>
      </c>
      <c r="W72" s="22">
        <v>1</v>
      </c>
      <c r="X72" s="22">
        <v>1</v>
      </c>
      <c r="Y72" s="22">
        <v>14</v>
      </c>
      <c r="Z72" s="22" t="s">
        <v>8</v>
      </c>
      <c r="AA72" s="22" t="s">
        <v>8</v>
      </c>
    </row>
    <row r="73" spans="1:27" s="14" customFormat="1" ht="13.5" customHeight="1" x14ac:dyDescent="0.15">
      <c r="A73" s="17">
        <v>23</v>
      </c>
      <c r="B73" s="22">
        <f t="shared" si="5"/>
        <v>623</v>
      </c>
      <c r="C73" s="22">
        <v>23</v>
      </c>
      <c r="D73" s="22">
        <v>19</v>
      </c>
      <c r="E73" s="22">
        <v>176</v>
      </c>
      <c r="F73" s="22">
        <v>17</v>
      </c>
      <c r="G73" s="22">
        <v>12</v>
      </c>
      <c r="H73" s="22">
        <v>4</v>
      </c>
      <c r="I73" s="22">
        <v>9</v>
      </c>
      <c r="J73" s="22">
        <v>22</v>
      </c>
      <c r="K73" s="22">
        <v>9</v>
      </c>
      <c r="L73" s="22">
        <v>70</v>
      </c>
      <c r="M73" s="22">
        <v>57</v>
      </c>
      <c r="N73" s="22"/>
      <c r="O73" s="22">
        <v>69</v>
      </c>
      <c r="P73" s="22">
        <v>71</v>
      </c>
      <c r="Q73" s="22" t="s">
        <v>8</v>
      </c>
      <c r="R73" s="22">
        <v>14</v>
      </c>
      <c r="S73" s="22">
        <v>10</v>
      </c>
      <c r="T73" s="22">
        <v>3</v>
      </c>
      <c r="U73" s="22" t="s">
        <v>8</v>
      </c>
      <c r="V73" s="22">
        <v>2</v>
      </c>
      <c r="W73" s="22">
        <v>3</v>
      </c>
      <c r="X73" s="22">
        <v>8</v>
      </c>
      <c r="Y73" s="22">
        <v>24</v>
      </c>
      <c r="Z73" s="22">
        <v>1</v>
      </c>
      <c r="AA73" s="22" t="s">
        <v>8</v>
      </c>
    </row>
    <row r="74" spans="1:27" s="14" customFormat="1" ht="13.5" customHeight="1" x14ac:dyDescent="0.15">
      <c r="A74" s="17">
        <v>24</v>
      </c>
      <c r="B74" s="22">
        <f t="shared" si="5"/>
        <v>297</v>
      </c>
      <c r="C74" s="22">
        <v>10</v>
      </c>
      <c r="D74" s="22">
        <v>8</v>
      </c>
      <c r="E74" s="22">
        <v>86</v>
      </c>
      <c r="F74" s="22">
        <v>4</v>
      </c>
      <c r="G74" s="22">
        <v>1</v>
      </c>
      <c r="H74" s="22">
        <v>8</v>
      </c>
      <c r="I74" s="22">
        <v>3</v>
      </c>
      <c r="J74" s="22">
        <v>5</v>
      </c>
      <c r="K74" s="22">
        <v>7</v>
      </c>
      <c r="L74" s="22">
        <v>23</v>
      </c>
      <c r="M74" s="22">
        <v>22</v>
      </c>
      <c r="N74" s="22"/>
      <c r="O74" s="22">
        <v>45</v>
      </c>
      <c r="P74" s="22">
        <v>44</v>
      </c>
      <c r="Q74" s="22">
        <v>1</v>
      </c>
      <c r="R74" s="22">
        <v>3</v>
      </c>
      <c r="S74" s="22">
        <v>4</v>
      </c>
      <c r="T74" s="22">
        <v>1</v>
      </c>
      <c r="U74" s="22" t="s">
        <v>8</v>
      </c>
      <c r="V74" s="22">
        <v>1</v>
      </c>
      <c r="W74" s="22">
        <v>2</v>
      </c>
      <c r="X74" s="22">
        <v>1</v>
      </c>
      <c r="Y74" s="22">
        <v>15</v>
      </c>
      <c r="Z74" s="22">
        <v>2</v>
      </c>
      <c r="AA74" s="22">
        <v>1</v>
      </c>
    </row>
    <row r="75" spans="1:27" s="14" customFormat="1" ht="13.5" customHeight="1" x14ac:dyDescent="0.15">
      <c r="A75" s="17">
        <v>25</v>
      </c>
      <c r="B75" s="22">
        <f t="shared" si="5"/>
        <v>232</v>
      </c>
      <c r="C75" s="22">
        <v>4</v>
      </c>
      <c r="D75" s="22">
        <v>5</v>
      </c>
      <c r="E75" s="22">
        <v>70</v>
      </c>
      <c r="F75" s="22">
        <v>2</v>
      </c>
      <c r="G75" s="22">
        <v>6</v>
      </c>
      <c r="H75" s="22">
        <v>3</v>
      </c>
      <c r="I75" s="22">
        <v>2</v>
      </c>
      <c r="J75" s="22">
        <v>6</v>
      </c>
      <c r="K75" s="22">
        <v>6</v>
      </c>
      <c r="L75" s="22">
        <v>17</v>
      </c>
      <c r="M75" s="22">
        <v>15</v>
      </c>
      <c r="N75" s="22"/>
      <c r="O75" s="22">
        <v>31</v>
      </c>
      <c r="P75" s="22">
        <v>26</v>
      </c>
      <c r="Q75" s="22">
        <v>1</v>
      </c>
      <c r="R75" s="22" t="s">
        <v>8</v>
      </c>
      <c r="S75" s="22">
        <v>7</v>
      </c>
      <c r="T75" s="22">
        <v>2</v>
      </c>
      <c r="U75" s="22" t="s">
        <v>8</v>
      </c>
      <c r="V75" s="22" t="s">
        <v>8</v>
      </c>
      <c r="W75" s="22">
        <v>2</v>
      </c>
      <c r="X75" s="22">
        <v>1</v>
      </c>
      <c r="Y75" s="22">
        <v>14</v>
      </c>
      <c r="Z75" s="22">
        <v>7</v>
      </c>
      <c r="AA75" s="22">
        <v>5</v>
      </c>
    </row>
    <row r="76" spans="1:27" s="14" customFormat="1" ht="13.5" customHeight="1" x14ac:dyDescent="0.15">
      <c r="A76" s="17">
        <v>26</v>
      </c>
      <c r="B76" s="22">
        <f t="shared" si="5"/>
        <v>271</v>
      </c>
      <c r="C76" s="22">
        <v>9</v>
      </c>
      <c r="D76" s="22">
        <v>14</v>
      </c>
      <c r="E76" s="22">
        <v>90</v>
      </c>
      <c r="F76" s="22">
        <v>2</v>
      </c>
      <c r="G76" s="22">
        <v>3</v>
      </c>
      <c r="H76" s="22">
        <v>6</v>
      </c>
      <c r="I76" s="22">
        <v>3</v>
      </c>
      <c r="J76" s="22">
        <v>2</v>
      </c>
      <c r="K76" s="22">
        <v>4</v>
      </c>
      <c r="L76" s="22">
        <v>27</v>
      </c>
      <c r="M76" s="22">
        <v>21</v>
      </c>
      <c r="N76" s="22"/>
      <c r="O76" s="22">
        <v>38</v>
      </c>
      <c r="P76" s="22">
        <v>21</v>
      </c>
      <c r="Q76" s="22">
        <v>3</v>
      </c>
      <c r="R76" s="22">
        <v>1</v>
      </c>
      <c r="S76" s="22">
        <v>2</v>
      </c>
      <c r="T76" s="22">
        <v>1</v>
      </c>
      <c r="U76" s="22" t="s">
        <v>8</v>
      </c>
      <c r="V76" s="22">
        <v>2</v>
      </c>
      <c r="W76" s="22">
        <v>2</v>
      </c>
      <c r="X76" s="22" t="s">
        <v>8</v>
      </c>
      <c r="Y76" s="22">
        <v>11</v>
      </c>
      <c r="Z76" s="22">
        <v>5</v>
      </c>
      <c r="AA76" s="22">
        <v>4</v>
      </c>
    </row>
    <row r="77" spans="1:27" s="14" customFormat="1" ht="13.5" customHeight="1" x14ac:dyDescent="0.15">
      <c r="A77" s="17">
        <v>27</v>
      </c>
      <c r="B77" s="22">
        <f t="shared" si="5"/>
        <v>288</v>
      </c>
      <c r="C77" s="22">
        <v>10</v>
      </c>
      <c r="D77" s="22">
        <v>13</v>
      </c>
      <c r="E77" s="22">
        <v>92</v>
      </c>
      <c r="F77" s="22">
        <v>2</v>
      </c>
      <c r="G77" s="22">
        <v>3</v>
      </c>
      <c r="H77" s="22">
        <v>7</v>
      </c>
      <c r="I77" s="22">
        <v>3</v>
      </c>
      <c r="J77" s="22">
        <v>5</v>
      </c>
      <c r="K77" s="22">
        <v>2</v>
      </c>
      <c r="L77" s="22">
        <v>17</v>
      </c>
      <c r="M77" s="22">
        <v>22</v>
      </c>
      <c r="N77" s="22"/>
      <c r="O77" s="22">
        <v>38</v>
      </c>
      <c r="P77" s="22">
        <v>15</v>
      </c>
      <c r="Q77" s="22" t="s">
        <v>8</v>
      </c>
      <c r="R77" s="22">
        <v>2</v>
      </c>
      <c r="S77" s="22">
        <v>5</v>
      </c>
      <c r="T77" s="22">
        <v>3</v>
      </c>
      <c r="U77" s="22" t="s">
        <v>8</v>
      </c>
      <c r="V77" s="22">
        <v>6</v>
      </c>
      <c r="W77" s="22">
        <v>8</v>
      </c>
      <c r="X77" s="22">
        <v>4</v>
      </c>
      <c r="Y77" s="22">
        <v>15</v>
      </c>
      <c r="Z77" s="22">
        <v>6</v>
      </c>
      <c r="AA77" s="22">
        <v>10</v>
      </c>
    </row>
    <row r="78" spans="1:27" s="14" customFormat="1" ht="13.5" customHeight="1" x14ac:dyDescent="0.15">
      <c r="A78" s="17">
        <v>28</v>
      </c>
      <c r="B78" s="22">
        <f t="shared" si="5"/>
        <v>351</v>
      </c>
      <c r="C78" s="22">
        <v>15</v>
      </c>
      <c r="D78" s="22">
        <v>7</v>
      </c>
      <c r="E78" s="22">
        <v>122</v>
      </c>
      <c r="F78" s="22">
        <v>7</v>
      </c>
      <c r="G78" s="22">
        <v>1</v>
      </c>
      <c r="H78" s="22">
        <v>3</v>
      </c>
      <c r="I78" s="22">
        <v>2</v>
      </c>
      <c r="J78" s="22" t="s">
        <v>8</v>
      </c>
      <c r="K78" s="22">
        <v>1</v>
      </c>
      <c r="L78" s="22">
        <v>27</v>
      </c>
      <c r="M78" s="22">
        <v>21</v>
      </c>
      <c r="N78" s="22"/>
      <c r="O78" s="22">
        <v>45</v>
      </c>
      <c r="P78" s="22">
        <v>27</v>
      </c>
      <c r="Q78" s="22">
        <v>2</v>
      </c>
      <c r="R78" s="22">
        <v>4</v>
      </c>
      <c r="S78" s="22">
        <v>9</v>
      </c>
      <c r="T78" s="22">
        <v>6</v>
      </c>
      <c r="U78" s="22">
        <v>2</v>
      </c>
      <c r="V78" s="22">
        <v>1</v>
      </c>
      <c r="W78" s="22">
        <v>2</v>
      </c>
      <c r="X78" s="22">
        <v>1</v>
      </c>
      <c r="Y78" s="22">
        <v>33</v>
      </c>
      <c r="Z78" s="22">
        <v>9</v>
      </c>
      <c r="AA78" s="22">
        <v>4</v>
      </c>
    </row>
    <row r="79" spans="1:27" s="14" customFormat="1" ht="6.75" customHeight="1" x14ac:dyDescent="0.15">
      <c r="A79" s="18"/>
      <c r="B79" s="23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22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6.75" customHeight="1" x14ac:dyDescent="0.15">
      <c r="A80" s="5"/>
      <c r="N80" s="28"/>
    </row>
    <row r="81" spans="1:14" ht="13.5" customHeight="1" x14ac:dyDescent="0.15">
      <c r="A81" s="12" t="s">
        <v>116</v>
      </c>
      <c r="N81" s="28"/>
    </row>
    <row r="82" spans="1:14" ht="13.5" customHeight="1" x14ac:dyDescent="0.15">
      <c r="N82" s="28"/>
    </row>
    <row r="83" spans="1:14" ht="13.5" customHeight="1" x14ac:dyDescent="0.15"/>
    <row r="84" spans="1:14" ht="13.5" customHeight="1" x14ac:dyDescent="0.15"/>
    <row r="85" spans="1:14" ht="13.5" customHeight="1" x14ac:dyDescent="0.15"/>
  </sheetData>
  <mergeCells count="14">
    <mergeCell ref="B63:M63"/>
    <mergeCell ref="O63:AA63"/>
    <mergeCell ref="A7:A8"/>
    <mergeCell ref="B7:B8"/>
    <mergeCell ref="A25:A26"/>
    <mergeCell ref="A45:A46"/>
    <mergeCell ref="B45:B46"/>
    <mergeCell ref="A63:A64"/>
    <mergeCell ref="C7:M7"/>
    <mergeCell ref="O7:AA7"/>
    <mergeCell ref="B25:M25"/>
    <mergeCell ref="O25:AA25"/>
    <mergeCell ref="C45:M45"/>
    <mergeCell ref="O45:AA45"/>
  </mergeCells>
  <phoneticPr fontId="19"/>
  <pageMargins left="0.74803149606299213" right="0.74803149606299213" top="0.98425196850393681" bottom="0.98425196850393681" header="0.51181102362204722" footer="0.51181102362204722"/>
  <pageSetup paperSize="9" scale="74" orientation="portrait" horizontalDpi="65533" r:id="rId1"/>
  <headerFooter alignWithMargins="0"/>
  <colBreaks count="1" manualBreakCount="1">
    <brk id="13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1"/>
  <sheetViews>
    <sheetView view="pageBreakPreview" zoomScaleSheetLayoutView="100" workbookViewId="0">
      <selection activeCell="B14" sqref="B14"/>
    </sheetView>
  </sheetViews>
  <sheetFormatPr defaultRowHeight="13.5" x14ac:dyDescent="0.15"/>
  <cols>
    <col min="1" max="1" width="3.125" customWidth="1"/>
    <col min="2" max="2" width="2" customWidth="1"/>
    <col min="3" max="3" width="3" customWidth="1"/>
    <col min="4" max="4" width="9.875" customWidth="1"/>
    <col min="5" max="5" width="6.875" customWidth="1"/>
    <col min="7" max="7" width="8" customWidth="1"/>
    <col min="8" max="9" width="6.625" customWidth="1"/>
    <col min="10" max="11" width="6.75" customWidth="1"/>
    <col min="12" max="12" width="6.875" customWidth="1"/>
    <col min="13" max="13" width="7.125" customWidth="1"/>
    <col min="14" max="14" width="6.875" customWidth="1"/>
  </cols>
  <sheetData>
    <row r="1" spans="1:14" x14ac:dyDescent="0.15">
      <c r="A1" s="190" t="s">
        <v>77</v>
      </c>
      <c r="B1" s="190"/>
      <c r="C1" s="190"/>
      <c r="D1" s="190"/>
    </row>
    <row r="3" spans="1:14" ht="14.25" x14ac:dyDescent="0.15">
      <c r="A3" s="52" t="s">
        <v>78</v>
      </c>
    </row>
    <row r="4" spans="1:14" x14ac:dyDescent="0.15">
      <c r="A4" s="53"/>
      <c r="B4" s="53"/>
      <c r="C4" s="53"/>
      <c r="D4" s="53"/>
      <c r="E4" s="53"/>
      <c r="F4" s="53"/>
      <c r="G4" s="53"/>
      <c r="H4" s="59"/>
      <c r="I4" s="53"/>
      <c r="J4" s="81"/>
      <c r="K4" s="81"/>
      <c r="L4" s="81"/>
      <c r="M4" s="81"/>
      <c r="N4" s="81" t="s">
        <v>114</v>
      </c>
    </row>
    <row r="5" spans="1:14" ht="6" customHeight="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7"/>
    </row>
    <row r="6" spans="1:14" x14ac:dyDescent="0.15">
      <c r="A6" s="159" t="s">
        <v>118</v>
      </c>
      <c r="B6" s="159"/>
      <c r="C6" s="159"/>
      <c r="D6" s="159"/>
      <c r="E6" s="159"/>
      <c r="F6" s="161" t="s">
        <v>13</v>
      </c>
      <c r="G6" s="162"/>
      <c r="H6" s="191" t="s">
        <v>79</v>
      </c>
      <c r="I6" s="192"/>
      <c r="J6" s="191" t="s">
        <v>79</v>
      </c>
      <c r="K6" s="192"/>
      <c r="L6" s="191" t="s">
        <v>80</v>
      </c>
      <c r="M6" s="192"/>
      <c r="N6" s="192"/>
    </row>
    <row r="7" spans="1:14" x14ac:dyDescent="0.15">
      <c r="A7" s="160"/>
      <c r="B7" s="160"/>
      <c r="C7" s="160"/>
      <c r="D7" s="160"/>
      <c r="E7" s="160"/>
      <c r="F7" s="163"/>
      <c r="G7" s="164"/>
      <c r="H7" s="193" t="s">
        <v>81</v>
      </c>
      <c r="I7" s="194"/>
      <c r="J7" s="193" t="s">
        <v>75</v>
      </c>
      <c r="K7" s="194"/>
      <c r="L7" s="193" t="s">
        <v>82</v>
      </c>
      <c r="M7" s="194"/>
      <c r="N7" s="194"/>
    </row>
    <row r="8" spans="1:14" ht="6.75" customHeight="1" x14ac:dyDescent="0.15">
      <c r="A8" s="54"/>
      <c r="B8" s="54"/>
      <c r="C8" s="54"/>
      <c r="D8" s="54"/>
      <c r="E8" s="54"/>
      <c r="F8" s="68"/>
      <c r="G8" s="77"/>
      <c r="H8" s="53"/>
      <c r="I8" s="53"/>
      <c r="J8" s="53"/>
      <c r="K8" s="53"/>
      <c r="L8" s="53"/>
      <c r="M8" s="53"/>
      <c r="N8" s="59"/>
    </row>
    <row r="9" spans="1:14" ht="19.5" customHeight="1" x14ac:dyDescent="0.15">
      <c r="A9" s="177" t="s">
        <v>84</v>
      </c>
      <c r="B9" s="177"/>
      <c r="C9" s="177"/>
      <c r="D9" s="177"/>
      <c r="E9" s="178"/>
      <c r="F9" s="179">
        <f>F10+F13</f>
        <v>0</v>
      </c>
      <c r="G9" s="180"/>
      <c r="H9" s="180">
        <f>H10+H13</f>
        <v>0</v>
      </c>
      <c r="I9" s="180"/>
      <c r="J9" s="180">
        <f>J10+J13</f>
        <v>0</v>
      </c>
      <c r="K9" s="180"/>
      <c r="L9" s="180">
        <f>L10+L13</f>
        <v>0</v>
      </c>
      <c r="M9" s="180"/>
      <c r="N9" s="59"/>
    </row>
    <row r="10" spans="1:14" ht="19.5" customHeight="1" x14ac:dyDescent="0.15">
      <c r="A10" s="56"/>
      <c r="B10" s="187" t="s">
        <v>85</v>
      </c>
      <c r="C10" s="187"/>
      <c r="D10" s="187"/>
      <c r="E10" s="188"/>
      <c r="F10" s="179">
        <f>F11+F12</f>
        <v>0</v>
      </c>
      <c r="G10" s="180"/>
      <c r="H10" s="189">
        <f>H11+H12</f>
        <v>0</v>
      </c>
      <c r="I10" s="189"/>
      <c r="J10" s="189">
        <f>J12</f>
        <v>0</v>
      </c>
      <c r="K10" s="189"/>
      <c r="L10" s="189">
        <f>L12</f>
        <v>0</v>
      </c>
      <c r="M10" s="189"/>
      <c r="N10" s="59"/>
    </row>
    <row r="11" spans="1:14" ht="19.5" customHeight="1" x14ac:dyDescent="0.15">
      <c r="A11" s="56"/>
      <c r="B11" s="56"/>
      <c r="C11" s="177" t="s">
        <v>86</v>
      </c>
      <c r="D11" s="177"/>
      <c r="E11" s="178"/>
      <c r="F11" s="179">
        <f>H11</f>
        <v>0</v>
      </c>
      <c r="G11" s="180"/>
      <c r="H11" s="181"/>
      <c r="I11" s="181"/>
      <c r="J11" s="181"/>
      <c r="K11" s="181"/>
      <c r="L11" s="181"/>
      <c r="M11" s="181"/>
      <c r="N11" s="59"/>
    </row>
    <row r="12" spans="1:14" ht="19.5" customHeight="1" x14ac:dyDescent="0.15">
      <c r="A12" s="56"/>
      <c r="B12" s="56"/>
      <c r="C12" s="177" t="s">
        <v>87</v>
      </c>
      <c r="D12" s="177"/>
      <c r="E12" s="178"/>
      <c r="F12" s="179">
        <f>H12+J12</f>
        <v>0</v>
      </c>
      <c r="G12" s="180"/>
      <c r="H12" s="181"/>
      <c r="I12" s="181"/>
      <c r="J12" s="181"/>
      <c r="K12" s="181"/>
      <c r="L12" s="181"/>
      <c r="M12" s="181"/>
      <c r="N12" s="59"/>
    </row>
    <row r="13" spans="1:14" ht="19.5" customHeight="1" x14ac:dyDescent="0.15">
      <c r="A13" s="56"/>
      <c r="B13" s="177" t="s">
        <v>88</v>
      </c>
      <c r="C13" s="177"/>
      <c r="D13" s="177"/>
      <c r="E13" s="178"/>
      <c r="F13" s="179">
        <f>F14+F21</f>
        <v>0</v>
      </c>
      <c r="G13" s="180"/>
      <c r="H13" s="180">
        <f>H14+H21</f>
        <v>0</v>
      </c>
      <c r="I13" s="180"/>
      <c r="J13" s="180">
        <f>J14+J21</f>
        <v>0</v>
      </c>
      <c r="K13" s="180"/>
      <c r="L13" s="180">
        <f>L14+L21</f>
        <v>0</v>
      </c>
      <c r="M13" s="180"/>
      <c r="N13" s="59"/>
    </row>
    <row r="14" spans="1:14" ht="19.5" customHeight="1" x14ac:dyDescent="0.15">
      <c r="A14" s="56"/>
      <c r="B14" s="56"/>
      <c r="C14" s="177" t="s">
        <v>89</v>
      </c>
      <c r="D14" s="177"/>
      <c r="E14" s="178"/>
      <c r="F14" s="179">
        <f>SUM(F15:F19)</f>
        <v>0</v>
      </c>
      <c r="G14" s="180"/>
      <c r="H14" s="180">
        <f>SUM(H15:H19)</f>
        <v>0</v>
      </c>
      <c r="I14" s="180"/>
      <c r="J14" s="180">
        <f>SUM(J15:J19)</f>
        <v>0</v>
      </c>
      <c r="K14" s="180"/>
      <c r="L14" s="180">
        <f>SUM(L15:L19)</f>
        <v>0</v>
      </c>
      <c r="M14" s="180"/>
      <c r="N14" s="59"/>
    </row>
    <row r="15" spans="1:14" ht="19.5" customHeight="1" x14ac:dyDescent="0.15">
      <c r="A15" s="56"/>
      <c r="B15" s="56"/>
      <c r="C15" s="56"/>
      <c r="D15" s="177" t="s">
        <v>7</v>
      </c>
      <c r="E15" s="178"/>
      <c r="F15" s="179">
        <f>H15+J15</f>
        <v>0</v>
      </c>
      <c r="G15" s="180"/>
      <c r="H15" s="181"/>
      <c r="I15" s="181"/>
      <c r="J15" s="181"/>
      <c r="K15" s="181"/>
      <c r="L15" s="181"/>
      <c r="M15" s="181"/>
      <c r="N15" s="59"/>
    </row>
    <row r="16" spans="1:14" ht="19.5" customHeight="1" x14ac:dyDescent="0.15">
      <c r="A16" s="56"/>
      <c r="B16" s="56"/>
      <c r="C16" s="56"/>
      <c r="D16" s="177" t="s">
        <v>42</v>
      </c>
      <c r="E16" s="178"/>
      <c r="F16" s="179">
        <f>H16</f>
        <v>0</v>
      </c>
      <c r="G16" s="180"/>
      <c r="H16" s="181"/>
      <c r="I16" s="181"/>
      <c r="J16" s="181"/>
      <c r="K16" s="181"/>
      <c r="L16" s="181"/>
      <c r="M16" s="181"/>
      <c r="N16" s="59"/>
    </row>
    <row r="17" spans="1:14" ht="19.5" customHeight="1" x14ac:dyDescent="0.15">
      <c r="A17" s="56"/>
      <c r="B17" s="56"/>
      <c r="C17" s="56"/>
      <c r="D17" s="177" t="s">
        <v>47</v>
      </c>
      <c r="E17" s="178"/>
      <c r="F17" s="179">
        <f>H17</f>
        <v>0</v>
      </c>
      <c r="G17" s="180"/>
      <c r="H17" s="181"/>
      <c r="I17" s="181"/>
      <c r="J17" s="181"/>
      <c r="K17" s="181"/>
      <c r="L17" s="181"/>
      <c r="M17" s="181"/>
      <c r="N17" s="59"/>
    </row>
    <row r="18" spans="1:14" ht="19.5" customHeight="1" x14ac:dyDescent="0.15">
      <c r="A18" s="56"/>
      <c r="B18" s="56"/>
      <c r="C18" s="56"/>
      <c r="D18" s="177" t="s">
        <v>11</v>
      </c>
      <c r="E18" s="178"/>
      <c r="F18" s="179">
        <f>H18+J18</f>
        <v>0</v>
      </c>
      <c r="G18" s="180"/>
      <c r="H18" s="181"/>
      <c r="I18" s="181"/>
      <c r="J18" s="181"/>
      <c r="K18" s="181"/>
      <c r="L18" s="181"/>
      <c r="M18" s="181"/>
      <c r="N18" s="59"/>
    </row>
    <row r="19" spans="1:14" ht="19.5" customHeight="1" x14ac:dyDescent="0.15">
      <c r="A19" s="56"/>
      <c r="B19" s="56"/>
      <c r="C19" s="56"/>
      <c r="D19" s="177" t="s">
        <v>91</v>
      </c>
      <c r="E19" s="178"/>
      <c r="F19" s="179">
        <f>H19+J19</f>
        <v>0</v>
      </c>
      <c r="G19" s="180"/>
      <c r="H19" s="181"/>
      <c r="I19" s="181"/>
      <c r="J19" s="181"/>
      <c r="K19" s="181"/>
      <c r="L19" s="181"/>
      <c r="M19" s="181"/>
      <c r="N19" s="59"/>
    </row>
    <row r="20" spans="1:14" ht="7.5" customHeight="1" x14ac:dyDescent="0.15">
      <c r="A20" s="56"/>
      <c r="B20" s="56"/>
      <c r="C20" s="56"/>
      <c r="D20" s="56"/>
      <c r="E20" s="56"/>
      <c r="F20" s="69"/>
      <c r="G20" s="78"/>
      <c r="H20" s="79"/>
      <c r="I20" s="79"/>
      <c r="J20" s="79"/>
      <c r="K20" s="79"/>
      <c r="L20" s="79"/>
      <c r="M20" s="79"/>
      <c r="N20" s="59"/>
    </row>
    <row r="21" spans="1:14" ht="19.5" customHeight="1" x14ac:dyDescent="0.15">
      <c r="A21" s="56"/>
      <c r="B21" s="56"/>
      <c r="C21" s="177" t="s">
        <v>68</v>
      </c>
      <c r="D21" s="177"/>
      <c r="E21" s="178"/>
      <c r="F21" s="179">
        <f>F22+F26</f>
        <v>0</v>
      </c>
      <c r="G21" s="180"/>
      <c r="H21" s="180">
        <f>H22+H26</f>
        <v>0</v>
      </c>
      <c r="I21" s="180"/>
      <c r="J21" s="180">
        <f>J22+J26</f>
        <v>0</v>
      </c>
      <c r="K21" s="180"/>
      <c r="L21" s="180">
        <f>L22+L26</f>
        <v>0</v>
      </c>
      <c r="M21" s="180"/>
      <c r="N21" s="59"/>
    </row>
    <row r="22" spans="1:14" ht="19.5" customHeight="1" x14ac:dyDescent="0.15">
      <c r="A22" s="56"/>
      <c r="B22" s="56"/>
      <c r="C22" s="177" t="s">
        <v>57</v>
      </c>
      <c r="D22" s="177"/>
      <c r="E22" s="178"/>
      <c r="F22" s="179">
        <f>SUM(F23:F25)</f>
        <v>0</v>
      </c>
      <c r="G22" s="180"/>
      <c r="H22" s="180">
        <f>SUM(H23:H25)</f>
        <v>0</v>
      </c>
      <c r="I22" s="180"/>
      <c r="J22" s="180">
        <f>SUM(J23:J25)</f>
        <v>0</v>
      </c>
      <c r="K22" s="180"/>
      <c r="L22" s="180">
        <f>SUM(L23:L25)</f>
        <v>0</v>
      </c>
      <c r="M22" s="180"/>
      <c r="N22" s="59"/>
    </row>
    <row r="23" spans="1:14" ht="19.5" customHeight="1" x14ac:dyDescent="0.15">
      <c r="A23" s="56"/>
      <c r="B23" s="56"/>
      <c r="C23" s="56"/>
      <c r="D23" s="177" t="s">
        <v>92</v>
      </c>
      <c r="E23" s="178"/>
      <c r="F23" s="179">
        <f>H23+J23</f>
        <v>0</v>
      </c>
      <c r="G23" s="180"/>
      <c r="H23" s="181"/>
      <c r="I23" s="181"/>
      <c r="J23" s="181"/>
      <c r="K23" s="181"/>
      <c r="L23" s="181"/>
      <c r="M23" s="181"/>
      <c r="N23" s="59"/>
    </row>
    <row r="24" spans="1:14" ht="19.5" customHeight="1" x14ac:dyDescent="0.15">
      <c r="A24" s="56"/>
      <c r="B24" s="56"/>
      <c r="C24" s="56"/>
      <c r="D24" s="177" t="s">
        <v>94</v>
      </c>
      <c r="E24" s="178"/>
      <c r="F24" s="179">
        <f>H24+J24</f>
        <v>0</v>
      </c>
      <c r="G24" s="180"/>
      <c r="H24" s="181"/>
      <c r="I24" s="181"/>
      <c r="J24" s="181"/>
      <c r="K24" s="181"/>
      <c r="L24" s="181"/>
      <c r="M24" s="181"/>
      <c r="N24" s="59"/>
    </row>
    <row r="25" spans="1:14" ht="19.5" customHeight="1" x14ac:dyDescent="0.15">
      <c r="A25" s="56"/>
      <c r="B25" s="56"/>
      <c r="C25" s="56"/>
      <c r="D25" s="177" t="s">
        <v>91</v>
      </c>
      <c r="E25" s="178"/>
      <c r="F25" s="179">
        <f>H25</f>
        <v>0</v>
      </c>
      <c r="G25" s="180"/>
      <c r="H25" s="181"/>
      <c r="I25" s="181"/>
      <c r="J25" s="181"/>
      <c r="K25" s="181"/>
      <c r="L25" s="181"/>
      <c r="M25" s="181"/>
      <c r="N25" s="59"/>
    </row>
    <row r="26" spans="1:14" ht="19.5" customHeight="1" x14ac:dyDescent="0.15">
      <c r="A26" s="55"/>
      <c r="B26" s="55"/>
      <c r="C26" s="184" t="s">
        <v>58</v>
      </c>
      <c r="D26" s="184"/>
      <c r="E26" s="185"/>
      <c r="F26" s="179">
        <f>H26</f>
        <v>0</v>
      </c>
      <c r="G26" s="180"/>
      <c r="H26" s="186"/>
      <c r="I26" s="186"/>
      <c r="J26" s="181"/>
      <c r="K26" s="181"/>
      <c r="L26" s="181"/>
      <c r="M26" s="181"/>
      <c r="N26" s="59"/>
    </row>
    <row r="27" spans="1:14" ht="7.5" customHeight="1" x14ac:dyDescent="0.15">
      <c r="A27" s="57"/>
      <c r="B27" s="57"/>
      <c r="C27" s="57"/>
      <c r="D27" s="57"/>
      <c r="E27" s="57"/>
      <c r="F27" s="67"/>
      <c r="G27" s="57"/>
      <c r="H27" s="57"/>
      <c r="I27" s="57"/>
      <c r="J27" s="57"/>
      <c r="K27" s="57"/>
      <c r="L27" s="57"/>
      <c r="M27" s="57"/>
      <c r="N27" s="57"/>
    </row>
    <row r="30" spans="1:14" ht="14.25" x14ac:dyDescent="0.15">
      <c r="A30" s="52" t="s">
        <v>95</v>
      </c>
      <c r="B30" s="61"/>
      <c r="C30" s="61"/>
      <c r="D30" s="61"/>
      <c r="E30" s="61"/>
      <c r="F30" s="61"/>
      <c r="G30" s="61"/>
      <c r="H30" s="61"/>
      <c r="I30" s="61"/>
      <c r="J30" s="61"/>
    </row>
    <row r="31" spans="1:14" x14ac:dyDescent="0.1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83"/>
      <c r="M31" s="83"/>
      <c r="N31" s="81" t="s">
        <v>115</v>
      </c>
    </row>
    <row r="32" spans="1:14" x14ac:dyDescent="0.15">
      <c r="A32" s="57"/>
      <c r="B32" s="57"/>
      <c r="C32" s="57"/>
      <c r="D32" s="57"/>
      <c r="E32" s="59"/>
      <c r="F32" s="57"/>
      <c r="G32" s="57"/>
      <c r="H32" s="57"/>
      <c r="I32" s="57"/>
      <c r="J32" s="57"/>
      <c r="K32" s="57"/>
      <c r="L32" s="57"/>
      <c r="M32" s="57"/>
      <c r="N32" s="57"/>
    </row>
    <row r="33" spans="1:14" x14ac:dyDescent="0.15">
      <c r="A33" s="159" t="s">
        <v>93</v>
      </c>
      <c r="B33" s="159"/>
      <c r="C33" s="159"/>
      <c r="D33" s="165"/>
      <c r="E33" s="174" t="s">
        <v>5</v>
      </c>
      <c r="F33" s="175"/>
      <c r="G33" s="175"/>
      <c r="H33" s="175"/>
      <c r="I33" s="176"/>
      <c r="J33" s="174" t="s">
        <v>14</v>
      </c>
      <c r="K33" s="175"/>
      <c r="L33" s="175"/>
      <c r="M33" s="174" t="s">
        <v>76</v>
      </c>
      <c r="N33" s="175"/>
    </row>
    <row r="34" spans="1:14" ht="13.5" customHeight="1" x14ac:dyDescent="0.15">
      <c r="A34" s="166"/>
      <c r="B34" s="166"/>
      <c r="C34" s="166"/>
      <c r="D34" s="167"/>
      <c r="E34" s="169" t="s">
        <v>13</v>
      </c>
      <c r="F34" s="70"/>
      <c r="G34" s="70"/>
      <c r="H34" s="170" t="s">
        <v>2</v>
      </c>
      <c r="I34" s="172" t="s">
        <v>16</v>
      </c>
      <c r="J34" s="169" t="s">
        <v>13</v>
      </c>
      <c r="K34" s="84" t="s">
        <v>96</v>
      </c>
      <c r="L34" s="86" t="s">
        <v>97</v>
      </c>
      <c r="M34" s="84" t="s">
        <v>96</v>
      </c>
      <c r="N34" s="89" t="s">
        <v>97</v>
      </c>
    </row>
    <row r="35" spans="1:14" x14ac:dyDescent="0.15">
      <c r="A35" s="160"/>
      <c r="B35" s="160"/>
      <c r="C35" s="160"/>
      <c r="D35" s="168"/>
      <c r="E35" s="163"/>
      <c r="F35" s="71" t="s">
        <v>98</v>
      </c>
      <c r="G35" s="71" t="s">
        <v>99</v>
      </c>
      <c r="H35" s="171"/>
      <c r="I35" s="173"/>
      <c r="J35" s="163"/>
      <c r="K35" s="85" t="s">
        <v>74</v>
      </c>
      <c r="L35" s="87" t="s">
        <v>100</v>
      </c>
      <c r="M35" s="85" t="s">
        <v>74</v>
      </c>
      <c r="N35" s="90" t="s">
        <v>100</v>
      </c>
    </row>
    <row r="36" spans="1:14" ht="7.5" customHeight="1" x14ac:dyDescent="0.15">
      <c r="A36" s="54"/>
      <c r="B36" s="54"/>
      <c r="C36" s="54"/>
      <c r="D36" s="54"/>
      <c r="E36" s="62"/>
      <c r="F36" s="53"/>
      <c r="G36" s="53"/>
      <c r="H36" s="80"/>
      <c r="I36" s="80"/>
      <c r="J36" s="80"/>
      <c r="K36" s="54"/>
      <c r="L36" s="88"/>
      <c r="M36" s="54"/>
      <c r="N36" s="88"/>
    </row>
    <row r="37" spans="1:14" ht="19.5" customHeight="1" x14ac:dyDescent="0.15">
      <c r="A37" s="182" t="s">
        <v>13</v>
      </c>
      <c r="B37" s="182"/>
      <c r="C37" s="182"/>
      <c r="D37" s="183"/>
      <c r="E37" s="63">
        <f t="shared" ref="E37:N37" si="0">E39+E47</f>
        <v>0</v>
      </c>
      <c r="F37" s="72">
        <f t="shared" si="0"/>
        <v>0</v>
      </c>
      <c r="G37" s="72">
        <f t="shared" si="0"/>
        <v>0</v>
      </c>
      <c r="H37" s="72">
        <f t="shared" si="0"/>
        <v>0</v>
      </c>
      <c r="I37" s="72">
        <f t="shared" si="0"/>
        <v>0</v>
      </c>
      <c r="J37" s="72">
        <f t="shared" si="0"/>
        <v>0</v>
      </c>
      <c r="K37" s="72">
        <f t="shared" si="0"/>
        <v>0</v>
      </c>
      <c r="L37" s="72">
        <f t="shared" si="0"/>
        <v>0</v>
      </c>
      <c r="M37" s="72">
        <f t="shared" si="0"/>
        <v>0</v>
      </c>
      <c r="N37" s="72">
        <f t="shared" si="0"/>
        <v>0</v>
      </c>
    </row>
    <row r="38" spans="1:14" ht="7.5" customHeight="1" x14ac:dyDescent="0.15">
      <c r="A38" s="59"/>
      <c r="B38" s="59"/>
      <c r="C38" s="59"/>
      <c r="D38" s="59"/>
      <c r="E38" s="64"/>
      <c r="F38" s="73"/>
      <c r="G38" s="73"/>
      <c r="H38" s="73"/>
      <c r="I38" s="73"/>
      <c r="J38" s="73"/>
      <c r="K38" s="73"/>
      <c r="L38" s="73"/>
      <c r="M38" s="73"/>
      <c r="N38" s="73"/>
    </row>
    <row r="39" spans="1:14" ht="19.5" customHeight="1" x14ac:dyDescent="0.15">
      <c r="A39" s="59" t="s">
        <v>101</v>
      </c>
      <c r="B39" s="59"/>
      <c r="C39" s="59"/>
      <c r="D39" s="59"/>
      <c r="E39" s="63">
        <f t="shared" ref="E39:N39" si="1">E45</f>
        <v>0</v>
      </c>
      <c r="F39" s="72">
        <f t="shared" si="1"/>
        <v>0</v>
      </c>
      <c r="G39" s="72">
        <f t="shared" si="1"/>
        <v>0</v>
      </c>
      <c r="H39" s="72">
        <f t="shared" si="1"/>
        <v>0</v>
      </c>
      <c r="I39" s="72">
        <f t="shared" si="1"/>
        <v>0</v>
      </c>
      <c r="J39" s="72">
        <f t="shared" si="1"/>
        <v>0</v>
      </c>
      <c r="K39" s="72">
        <f t="shared" si="1"/>
        <v>0</v>
      </c>
      <c r="L39" s="72">
        <f t="shared" si="1"/>
        <v>0</v>
      </c>
      <c r="M39" s="72">
        <f t="shared" si="1"/>
        <v>0</v>
      </c>
      <c r="N39" s="72">
        <f t="shared" si="1"/>
        <v>0</v>
      </c>
    </row>
    <row r="40" spans="1:14" ht="19.5" customHeight="1" x14ac:dyDescent="0.15">
      <c r="A40" s="60" t="s">
        <v>39</v>
      </c>
      <c r="B40" s="177" t="s">
        <v>102</v>
      </c>
      <c r="C40" s="177"/>
      <c r="D40" s="178"/>
      <c r="E40" s="65" t="s">
        <v>8</v>
      </c>
      <c r="F40" s="74" t="s">
        <v>8</v>
      </c>
      <c r="G40" s="74" t="s">
        <v>8</v>
      </c>
      <c r="H40" s="74" t="s">
        <v>8</v>
      </c>
      <c r="I40" s="74" t="s">
        <v>8</v>
      </c>
      <c r="J40" s="74" t="s">
        <v>8</v>
      </c>
      <c r="K40" s="74" t="s">
        <v>8</v>
      </c>
      <c r="L40" s="74" t="s">
        <v>8</v>
      </c>
      <c r="M40" s="74" t="s">
        <v>8</v>
      </c>
      <c r="N40" s="74" t="s">
        <v>8</v>
      </c>
    </row>
    <row r="41" spans="1:14" ht="19.5" customHeight="1" x14ac:dyDescent="0.15">
      <c r="A41" s="59"/>
      <c r="B41" s="56">
        <v>1</v>
      </c>
      <c r="C41" s="177" t="s">
        <v>103</v>
      </c>
      <c r="D41" s="178"/>
      <c r="E41" s="65" t="s">
        <v>8</v>
      </c>
      <c r="F41" s="74" t="s">
        <v>8</v>
      </c>
      <c r="G41" s="74" t="s">
        <v>8</v>
      </c>
      <c r="H41" s="74" t="s">
        <v>8</v>
      </c>
      <c r="I41" s="74" t="s">
        <v>8</v>
      </c>
      <c r="J41" s="74" t="s">
        <v>8</v>
      </c>
      <c r="K41" s="74" t="s">
        <v>8</v>
      </c>
      <c r="L41" s="74" t="s">
        <v>8</v>
      </c>
      <c r="M41" s="74" t="s">
        <v>8</v>
      </c>
      <c r="N41" s="74" t="s">
        <v>8</v>
      </c>
    </row>
    <row r="42" spans="1:14" ht="19.5" customHeight="1" x14ac:dyDescent="0.15">
      <c r="A42" s="59"/>
      <c r="B42" s="56">
        <v>2</v>
      </c>
      <c r="C42" s="177" t="s">
        <v>104</v>
      </c>
      <c r="D42" s="178"/>
      <c r="E42" s="65" t="s">
        <v>8</v>
      </c>
      <c r="F42" s="74" t="s">
        <v>8</v>
      </c>
      <c r="G42" s="74" t="s">
        <v>8</v>
      </c>
      <c r="H42" s="74" t="s">
        <v>8</v>
      </c>
      <c r="I42" s="74" t="s">
        <v>8</v>
      </c>
      <c r="J42" s="74" t="s">
        <v>8</v>
      </c>
      <c r="K42" s="74" t="s">
        <v>8</v>
      </c>
      <c r="L42" s="74" t="s">
        <v>8</v>
      </c>
      <c r="M42" s="74" t="s">
        <v>8</v>
      </c>
      <c r="N42" s="74" t="s">
        <v>8</v>
      </c>
    </row>
    <row r="43" spans="1:14" ht="19.5" customHeight="1" x14ac:dyDescent="0.15">
      <c r="A43" s="59"/>
      <c r="B43" s="56">
        <v>3</v>
      </c>
      <c r="C43" s="177" t="s">
        <v>107</v>
      </c>
      <c r="D43" s="178"/>
      <c r="E43" s="65" t="s">
        <v>8</v>
      </c>
      <c r="F43" s="74" t="s">
        <v>8</v>
      </c>
      <c r="G43" s="74" t="s">
        <v>8</v>
      </c>
      <c r="H43" s="74" t="s">
        <v>8</v>
      </c>
      <c r="I43" s="74" t="s">
        <v>8</v>
      </c>
      <c r="J43" s="74" t="s">
        <v>8</v>
      </c>
      <c r="K43" s="74" t="s">
        <v>8</v>
      </c>
      <c r="L43" s="74" t="s">
        <v>8</v>
      </c>
      <c r="M43" s="74" t="s">
        <v>8</v>
      </c>
      <c r="N43" s="74" t="s">
        <v>8</v>
      </c>
    </row>
    <row r="44" spans="1:14" ht="19.5" customHeight="1" x14ac:dyDescent="0.15">
      <c r="A44" s="60" t="s">
        <v>108</v>
      </c>
      <c r="B44" s="157" t="s">
        <v>105</v>
      </c>
      <c r="C44" s="157"/>
      <c r="D44" s="158"/>
      <c r="E44" s="65" t="s">
        <v>8</v>
      </c>
      <c r="F44" s="74" t="s">
        <v>8</v>
      </c>
      <c r="G44" s="74" t="s">
        <v>8</v>
      </c>
      <c r="H44" s="74" t="s">
        <v>8</v>
      </c>
      <c r="I44" s="74" t="s">
        <v>8</v>
      </c>
      <c r="J44" s="74" t="s">
        <v>8</v>
      </c>
      <c r="K44" s="74" t="s">
        <v>8</v>
      </c>
      <c r="L44" s="74" t="s">
        <v>8</v>
      </c>
      <c r="M44" s="74" t="s">
        <v>8</v>
      </c>
      <c r="N44" s="74" t="s">
        <v>8</v>
      </c>
    </row>
    <row r="45" spans="1:14" ht="19.5" customHeight="1" x14ac:dyDescent="0.15">
      <c r="A45" s="60" t="s">
        <v>110</v>
      </c>
      <c r="B45" s="157" t="s">
        <v>111</v>
      </c>
      <c r="C45" s="157"/>
      <c r="D45" s="158"/>
      <c r="E45" s="63">
        <f>H45+I45</f>
        <v>0</v>
      </c>
      <c r="F45" s="75"/>
      <c r="G45" s="75"/>
      <c r="H45" s="75"/>
      <c r="I45" s="75"/>
      <c r="J45" s="82">
        <f>K45+L45</f>
        <v>0</v>
      </c>
      <c r="K45" s="75"/>
      <c r="L45" s="75"/>
      <c r="M45" s="75"/>
      <c r="N45" s="75"/>
    </row>
    <row r="46" spans="1:14" ht="7.5" customHeight="1" x14ac:dyDescent="0.15">
      <c r="A46" s="59"/>
      <c r="B46" s="59"/>
      <c r="C46" s="59"/>
      <c r="D46" s="59"/>
      <c r="E46" s="64"/>
      <c r="F46" s="73"/>
      <c r="G46" s="73"/>
      <c r="H46" s="73"/>
      <c r="I46" s="73"/>
      <c r="J46" s="73"/>
      <c r="K46" s="73"/>
      <c r="L46" s="73"/>
      <c r="M46" s="73"/>
      <c r="N46" s="73"/>
    </row>
    <row r="47" spans="1:14" ht="18" customHeight="1" x14ac:dyDescent="0.15">
      <c r="A47" s="59" t="s">
        <v>112</v>
      </c>
      <c r="B47" s="59"/>
      <c r="C47" s="59"/>
      <c r="D47" s="59"/>
      <c r="E47" s="63">
        <f>H47+I47</f>
        <v>0</v>
      </c>
      <c r="F47" s="75"/>
      <c r="G47" s="75"/>
      <c r="H47" s="75"/>
      <c r="I47" s="75"/>
      <c r="J47" s="82">
        <f>K47+L47</f>
        <v>0</v>
      </c>
      <c r="K47" s="75"/>
      <c r="L47" s="75"/>
      <c r="M47" s="75"/>
      <c r="N47" s="75"/>
    </row>
    <row r="48" spans="1:14" ht="18" customHeight="1" x14ac:dyDescent="0.15">
      <c r="A48" s="53"/>
      <c r="B48" s="53" t="s">
        <v>113</v>
      </c>
      <c r="C48" s="53"/>
      <c r="D48" s="53"/>
      <c r="E48" s="66"/>
      <c r="F48" s="76"/>
      <c r="G48" s="76"/>
      <c r="H48" s="76"/>
      <c r="I48" s="76"/>
      <c r="J48" s="76"/>
      <c r="K48" s="76"/>
      <c r="L48" s="76"/>
      <c r="M48" s="76"/>
      <c r="N48" s="76"/>
    </row>
    <row r="49" spans="1:14" ht="9" customHeight="1" x14ac:dyDescent="0.15">
      <c r="A49" s="57"/>
      <c r="B49" s="57"/>
      <c r="C49" s="57"/>
      <c r="D49" s="57"/>
      <c r="E49" s="67"/>
      <c r="F49" s="57"/>
      <c r="G49" s="57"/>
      <c r="H49" s="57"/>
      <c r="I49" s="57"/>
      <c r="J49" s="57"/>
      <c r="K49" s="57"/>
      <c r="L49" s="57"/>
      <c r="M49" s="57"/>
      <c r="N49" s="57"/>
    </row>
    <row r="50" spans="1:14" ht="7.5" customHeight="1" x14ac:dyDescent="0.1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1:14" x14ac:dyDescent="0.15">
      <c r="A51" s="59" t="s">
        <v>90</v>
      </c>
      <c r="B51" s="59"/>
      <c r="C51" s="59"/>
      <c r="D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09">
    <mergeCell ref="A1:D1"/>
    <mergeCell ref="H6:I6"/>
    <mergeCell ref="J6:K6"/>
    <mergeCell ref="L6:N6"/>
    <mergeCell ref="H7:I7"/>
    <mergeCell ref="J7:K7"/>
    <mergeCell ref="L7:N7"/>
    <mergeCell ref="A9:E9"/>
    <mergeCell ref="F9:G9"/>
    <mergeCell ref="H9:I9"/>
    <mergeCell ref="J9:K9"/>
    <mergeCell ref="L9:M9"/>
    <mergeCell ref="B10:E10"/>
    <mergeCell ref="F10:G10"/>
    <mergeCell ref="H10:I10"/>
    <mergeCell ref="J10:K10"/>
    <mergeCell ref="L10:M10"/>
    <mergeCell ref="C11:E11"/>
    <mergeCell ref="F11:G11"/>
    <mergeCell ref="H11:I11"/>
    <mergeCell ref="J11:K11"/>
    <mergeCell ref="L11:M11"/>
    <mergeCell ref="C12:E12"/>
    <mergeCell ref="F12:G12"/>
    <mergeCell ref="H12:I12"/>
    <mergeCell ref="J12:K12"/>
    <mergeCell ref="L12:M12"/>
    <mergeCell ref="B13:E13"/>
    <mergeCell ref="F13:G13"/>
    <mergeCell ref="H13:I13"/>
    <mergeCell ref="J13:K13"/>
    <mergeCell ref="L13:M13"/>
    <mergeCell ref="C14:E14"/>
    <mergeCell ref="F14:G14"/>
    <mergeCell ref="H14:I14"/>
    <mergeCell ref="J14:K14"/>
    <mergeCell ref="L14:M14"/>
    <mergeCell ref="D15:E15"/>
    <mergeCell ref="F15:G15"/>
    <mergeCell ref="H15:I15"/>
    <mergeCell ref="J15:K15"/>
    <mergeCell ref="L15:M15"/>
    <mergeCell ref="D16:E16"/>
    <mergeCell ref="F16:G16"/>
    <mergeCell ref="H16:I16"/>
    <mergeCell ref="J16:K16"/>
    <mergeCell ref="L16:M16"/>
    <mergeCell ref="D17:E17"/>
    <mergeCell ref="F17:G17"/>
    <mergeCell ref="H17:I17"/>
    <mergeCell ref="J17:K17"/>
    <mergeCell ref="L17:M17"/>
    <mergeCell ref="L21:M21"/>
    <mergeCell ref="C22:E22"/>
    <mergeCell ref="F22:G22"/>
    <mergeCell ref="H22:I22"/>
    <mergeCell ref="J22:K22"/>
    <mergeCell ref="L22:M22"/>
    <mergeCell ref="D18:E18"/>
    <mergeCell ref="F18:G18"/>
    <mergeCell ref="H18:I18"/>
    <mergeCell ref="J18:K18"/>
    <mergeCell ref="L18:M18"/>
    <mergeCell ref="D19:E19"/>
    <mergeCell ref="F19:G19"/>
    <mergeCell ref="H19:I19"/>
    <mergeCell ref="J19:K19"/>
    <mergeCell ref="L19:M19"/>
    <mergeCell ref="M33:N33"/>
    <mergeCell ref="A37:D37"/>
    <mergeCell ref="B40:D40"/>
    <mergeCell ref="C41:D41"/>
    <mergeCell ref="C42:D42"/>
    <mergeCell ref="C43:D43"/>
    <mergeCell ref="B44:D44"/>
    <mergeCell ref="D25:E25"/>
    <mergeCell ref="F25:G25"/>
    <mergeCell ref="H25:I25"/>
    <mergeCell ref="J25:K25"/>
    <mergeCell ref="L25:M25"/>
    <mergeCell ref="C26:E26"/>
    <mergeCell ref="F26:G26"/>
    <mergeCell ref="H26:I26"/>
    <mergeCell ref="J26:K26"/>
    <mergeCell ref="L26:M26"/>
    <mergeCell ref="B45:D45"/>
    <mergeCell ref="A6:E7"/>
    <mergeCell ref="F6:G7"/>
    <mergeCell ref="A33:D35"/>
    <mergeCell ref="E34:E35"/>
    <mergeCell ref="H34:H35"/>
    <mergeCell ref="I34:I35"/>
    <mergeCell ref="J34:J35"/>
    <mergeCell ref="E33:I33"/>
    <mergeCell ref="J33:L33"/>
    <mergeCell ref="D23:E23"/>
    <mergeCell ref="F23:G23"/>
    <mergeCell ref="H23:I23"/>
    <mergeCell ref="J23:K23"/>
    <mergeCell ref="L23:M23"/>
    <mergeCell ref="D24:E24"/>
    <mergeCell ref="F24:G24"/>
    <mergeCell ref="H24:I24"/>
    <mergeCell ref="J24:K24"/>
    <mergeCell ref="L24:M24"/>
    <mergeCell ref="C21:E21"/>
    <mergeCell ref="F21:G21"/>
    <mergeCell ref="H21:I21"/>
    <mergeCell ref="J21:K21"/>
  </mergeCells>
  <phoneticPr fontId="19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P9【行政区別世帯数及び人口】</vt:lpstr>
      <vt:lpstr>P10,11【転入・転出先別人口】 (様式) </vt:lpstr>
      <vt:lpstr>P12【人口動態・外国人登録人口】 (様式) (2)</vt:lpstr>
      <vt:lpstr>P10,11【転入・転出先別人口】 (H2-28)</vt:lpstr>
      <vt:lpstr>P28【従業地・通学地による就業者・通学者数、他】 (様式）</vt:lpstr>
      <vt:lpstr>'P10,11【転入・転出先別人口】 (H2-28)'!Print_Area</vt:lpstr>
      <vt:lpstr>'P10,11【転入・転出先別人口】 (様式) '!Print_Area</vt:lpstr>
      <vt:lpstr>'P12【人口動態・外国人登録人口】 (様式) (2)'!Print_Area</vt:lpstr>
      <vt:lpstr>'P28【従業地・通学地による就業者・通学者数、他】 (様式）'!Print_Area</vt:lpstr>
      <vt:lpstr>P9【行政区別世帯数及び人口】!Print_Area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2026-02-13T07:42:29Z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3.1.3.0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2025-02-25T00:50:18Z</vt:filetime>
  </property>
</Properties>
</file>