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tabRatio="912" firstSheet="1" activeTab="3"/>
  </bookViews>
  <sheets>
    <sheet name="P10,11【転入・転出先別人口】 (H2-28)" sheetId="25" state="hidden" r:id="rId1"/>
    <sheet name="P21【労働力状態人口】 (様式)" sheetId="13" r:id="rId2"/>
    <sheet name="P22,23【産業別就業者数】 (様式)" sheetId="14" r:id="rId3"/>
    <sheet name="P24,25【年齢別就業者数】（様式）" sheetId="26" r:id="rId4"/>
    <sheet name="P26【職業別就業者数】 (様式)" sheetId="27" r:id="rId5"/>
    <sheet name="P28【従業地・通学地による就業者・通学者数、他】 (様式）" sheetId="17" state="hidden" r:id="rId6"/>
  </sheets>
  <definedNames>
    <definedName name="_xlnm.Print_Area" localSheetId="0">'P10,11【転入・転出先別人口】 (H2-28)'!$A$1:$AA$81</definedName>
    <definedName name="_xlnm.Print_Area" localSheetId="1">'P21【労働力状態人口】 (様式)'!$A$1:$J$65</definedName>
    <definedName name="_xlnm.Print_Area" localSheetId="2">'P22,23【産業別就業者数】 (様式)'!$A$1:$X$66</definedName>
    <definedName name="_xlnm.Print_Area" localSheetId="3">'P24,25【年齢別就業者数】（様式）'!$A$1:$X$67</definedName>
    <definedName name="_xlnm.Print_Area" localSheetId="4">'P26【職業別就業者数】 (様式)'!$A$1:$N$55</definedName>
    <definedName name="_xlnm.Print_Area" localSheetId="5">'P28【従業地・通学地による就業者・通学者数、他】 (様式）'!$A$1:$N$52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4" l="1"/>
  <c r="J47" i="17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F52" i="27"/>
  <c r="F51" i="27"/>
  <c r="F50" i="27"/>
  <c r="F49" i="27"/>
  <c r="F48" i="27"/>
  <c r="F47" i="27"/>
  <c r="F46" i="27"/>
  <c r="F45" i="27"/>
  <c r="F44" i="27"/>
  <c r="F43" i="27"/>
  <c r="F42" i="27"/>
  <c r="F41" i="27"/>
  <c r="N40" i="27"/>
  <c r="M40" i="27"/>
  <c r="L40" i="27"/>
  <c r="K40" i="27"/>
  <c r="J40" i="27"/>
  <c r="I40" i="27"/>
  <c r="H40" i="27"/>
  <c r="G40" i="27"/>
  <c r="F40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N25" i="27"/>
  <c r="M25" i="27"/>
  <c r="L25" i="27"/>
  <c r="K25" i="27"/>
  <c r="J25" i="27"/>
  <c r="I25" i="27"/>
  <c r="H25" i="27"/>
  <c r="G25" i="27"/>
  <c r="F25" i="27"/>
  <c r="N22" i="27"/>
  <c r="M22" i="27"/>
  <c r="L22" i="27"/>
  <c r="K22" i="27"/>
  <c r="J22" i="27"/>
  <c r="I22" i="27"/>
  <c r="H22" i="27"/>
  <c r="G22" i="27"/>
  <c r="F22" i="27"/>
  <c r="N21" i="27"/>
  <c r="M21" i="27"/>
  <c r="L21" i="27"/>
  <c r="K21" i="27"/>
  <c r="J21" i="27"/>
  <c r="I21" i="27"/>
  <c r="H21" i="27"/>
  <c r="G21" i="27"/>
  <c r="F21" i="27"/>
  <c r="N20" i="27"/>
  <c r="M20" i="27"/>
  <c r="L20" i="27"/>
  <c r="K20" i="27"/>
  <c r="J20" i="27"/>
  <c r="I20" i="27"/>
  <c r="H20" i="27"/>
  <c r="G20" i="27"/>
  <c r="F20" i="27"/>
  <c r="N19" i="27"/>
  <c r="M19" i="27"/>
  <c r="L19" i="27"/>
  <c r="K19" i="27"/>
  <c r="J19" i="27"/>
  <c r="I19" i="27"/>
  <c r="H19" i="27"/>
  <c r="G19" i="27"/>
  <c r="F19" i="27"/>
  <c r="N18" i="27"/>
  <c r="M18" i="27"/>
  <c r="L18" i="27"/>
  <c r="K18" i="27"/>
  <c r="J18" i="27"/>
  <c r="I18" i="27"/>
  <c r="H18" i="27"/>
  <c r="G18" i="27"/>
  <c r="F18" i="27"/>
  <c r="N17" i="27"/>
  <c r="M17" i="27"/>
  <c r="L17" i="27"/>
  <c r="K17" i="27"/>
  <c r="J17" i="27"/>
  <c r="I17" i="27"/>
  <c r="H17" i="27"/>
  <c r="G17" i="27"/>
  <c r="F17" i="27"/>
  <c r="N16" i="27"/>
  <c r="M16" i="27"/>
  <c r="L16" i="27"/>
  <c r="K16" i="27"/>
  <c r="J16" i="27"/>
  <c r="I16" i="27"/>
  <c r="H16" i="27"/>
  <c r="G16" i="27"/>
  <c r="F16" i="27"/>
  <c r="N15" i="27"/>
  <c r="M15" i="27"/>
  <c r="L15" i="27"/>
  <c r="K15" i="27"/>
  <c r="J15" i="27"/>
  <c r="I15" i="27"/>
  <c r="H15" i="27"/>
  <c r="G15" i="27"/>
  <c r="F15" i="27"/>
  <c r="N14" i="27"/>
  <c r="M14" i="27"/>
  <c r="L14" i="27"/>
  <c r="K14" i="27"/>
  <c r="J14" i="27"/>
  <c r="I14" i="27"/>
  <c r="H14" i="27"/>
  <c r="G14" i="27"/>
  <c r="F14" i="27"/>
  <c r="N13" i="27"/>
  <c r="M13" i="27"/>
  <c r="L13" i="27"/>
  <c r="K13" i="27"/>
  <c r="J13" i="27"/>
  <c r="I13" i="27"/>
  <c r="H13" i="27"/>
  <c r="G13" i="27"/>
  <c r="F13" i="27"/>
  <c r="N12" i="27"/>
  <c r="M12" i="27"/>
  <c r="L12" i="27"/>
  <c r="K12" i="27"/>
  <c r="J12" i="27"/>
  <c r="I12" i="27"/>
  <c r="H12" i="27"/>
  <c r="G12" i="27"/>
  <c r="F12" i="27"/>
  <c r="N11" i="27"/>
  <c r="M11" i="27"/>
  <c r="L11" i="27"/>
  <c r="K11" i="27"/>
  <c r="J11" i="27"/>
  <c r="I11" i="27"/>
  <c r="H11" i="27"/>
  <c r="G11" i="27"/>
  <c r="F11" i="27"/>
  <c r="N8" i="27"/>
  <c r="M8" i="27"/>
  <c r="L8" i="27"/>
  <c r="K8" i="27"/>
  <c r="J8" i="27"/>
  <c r="I8" i="27"/>
  <c r="H8" i="27"/>
  <c r="G8" i="27"/>
  <c r="F8" i="27"/>
  <c r="B66" i="26"/>
  <c r="B65" i="26"/>
  <c r="B64" i="26"/>
  <c r="B63" i="26"/>
  <c r="B62" i="26"/>
  <c r="B60" i="26"/>
  <c r="B59" i="26"/>
  <c r="B58" i="26"/>
  <c r="B57" i="26"/>
  <c r="B56" i="26"/>
  <c r="B54" i="26"/>
  <c r="B53" i="26"/>
  <c r="B52" i="26"/>
  <c r="B51" i="26"/>
  <c r="B50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B46" i="26"/>
  <c r="B45" i="26"/>
  <c r="B44" i="26"/>
  <c r="B43" i="26"/>
  <c r="B42" i="26"/>
  <c r="B40" i="26"/>
  <c r="B39" i="26"/>
  <c r="B38" i="26"/>
  <c r="B37" i="26"/>
  <c r="B36" i="26"/>
  <c r="B34" i="26"/>
  <c r="B33" i="26"/>
  <c r="B32" i="26"/>
  <c r="B31" i="26"/>
  <c r="B30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F29" i="26"/>
  <c r="E29" i="26"/>
  <c r="D29" i="26"/>
  <c r="C29" i="26"/>
  <c r="B29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J63" i="14"/>
  <c r="I63" i="14"/>
  <c r="G63" i="14"/>
  <c r="C63" i="14"/>
  <c r="J62" i="14"/>
  <c r="I62" i="14"/>
  <c r="G62" i="14"/>
  <c r="C62" i="14"/>
  <c r="J61" i="14"/>
  <c r="I61" i="14"/>
  <c r="G61" i="14"/>
  <c r="C61" i="14"/>
  <c r="J60" i="14"/>
  <c r="I60" i="14"/>
  <c r="G60" i="14"/>
  <c r="C60" i="14"/>
  <c r="J59" i="14"/>
  <c r="I59" i="14"/>
  <c r="G59" i="14"/>
  <c r="C59" i="14"/>
  <c r="J58" i="14"/>
  <c r="I58" i="14"/>
  <c r="G58" i="14"/>
  <c r="C58" i="14"/>
  <c r="J57" i="14"/>
  <c r="I57" i="14"/>
  <c r="G57" i="14"/>
  <c r="C57" i="14"/>
  <c r="J56" i="14"/>
  <c r="I56" i="14"/>
  <c r="G56" i="14"/>
  <c r="C56" i="14"/>
  <c r="J55" i="14"/>
  <c r="I55" i="14"/>
  <c r="G55" i="14"/>
  <c r="C55" i="14"/>
  <c r="J54" i="14"/>
  <c r="I54" i="14"/>
  <c r="G54" i="14"/>
  <c r="C54" i="14"/>
  <c r="J53" i="14"/>
  <c r="I53" i="14"/>
  <c r="G53" i="14"/>
  <c r="C53" i="14"/>
  <c r="J52" i="14"/>
  <c r="I52" i="14"/>
  <c r="G52" i="14"/>
  <c r="C52" i="14"/>
  <c r="J51" i="14"/>
  <c r="I51" i="14"/>
  <c r="G51" i="14"/>
  <c r="C51" i="14"/>
  <c r="J50" i="14"/>
  <c r="I50" i="14"/>
  <c r="G50" i="14"/>
  <c r="C50" i="14"/>
  <c r="J49" i="14"/>
  <c r="C49" i="14"/>
  <c r="J48" i="14"/>
  <c r="F48" i="14"/>
  <c r="E48" i="14"/>
  <c r="J47" i="14"/>
  <c r="I47" i="14"/>
  <c r="G47" i="14"/>
  <c r="C47" i="14"/>
  <c r="J46" i="14"/>
  <c r="I46" i="14"/>
  <c r="G46" i="14"/>
  <c r="C46" i="14"/>
  <c r="J45" i="14"/>
  <c r="C45" i="14"/>
  <c r="J44" i="14"/>
  <c r="F44" i="14"/>
  <c r="E44" i="14"/>
  <c r="C44" i="14"/>
  <c r="J43" i="14"/>
  <c r="I43" i="14"/>
  <c r="G43" i="14"/>
  <c r="C43" i="14"/>
  <c r="J42" i="14"/>
  <c r="I42" i="14"/>
  <c r="G42" i="14"/>
  <c r="C42" i="14"/>
  <c r="J41" i="14"/>
  <c r="I41" i="14"/>
  <c r="G41" i="14"/>
  <c r="C41" i="14"/>
  <c r="J40" i="14"/>
  <c r="I40" i="14"/>
  <c r="G40" i="14"/>
  <c r="F40" i="14"/>
  <c r="E40" i="14"/>
  <c r="C40" i="14"/>
  <c r="J39" i="14"/>
  <c r="F39" i="14"/>
  <c r="E39" i="14"/>
  <c r="I31" i="14"/>
  <c r="H31" i="14"/>
  <c r="G31" i="14"/>
  <c r="F31" i="14"/>
  <c r="E31" i="14"/>
  <c r="D31" i="14"/>
  <c r="C31" i="14"/>
  <c r="R30" i="14"/>
  <c r="J30" i="14"/>
  <c r="I30" i="14"/>
  <c r="H30" i="14"/>
  <c r="G30" i="14"/>
  <c r="F30" i="14"/>
  <c r="E30" i="14"/>
  <c r="D30" i="14"/>
  <c r="C30" i="14"/>
  <c r="I29" i="14"/>
  <c r="H29" i="14"/>
  <c r="G29" i="14"/>
  <c r="F29" i="14"/>
  <c r="E29" i="14"/>
  <c r="D29" i="14"/>
  <c r="C29" i="14"/>
  <c r="R28" i="14"/>
  <c r="I28" i="14"/>
  <c r="H28" i="14"/>
  <c r="G28" i="14"/>
  <c r="F28" i="14"/>
  <c r="E28" i="14"/>
  <c r="D28" i="14"/>
  <c r="C28" i="14"/>
  <c r="I27" i="14"/>
  <c r="H27" i="14"/>
  <c r="G27" i="14"/>
  <c r="F27" i="14"/>
  <c r="E27" i="14"/>
  <c r="D27" i="14"/>
  <c r="C27" i="14"/>
  <c r="I26" i="14"/>
  <c r="H26" i="14"/>
  <c r="G26" i="14"/>
  <c r="F26" i="14"/>
  <c r="E26" i="14"/>
  <c r="D26" i="14"/>
  <c r="C26" i="14"/>
  <c r="R25" i="14"/>
  <c r="I25" i="14"/>
  <c r="H25" i="14"/>
  <c r="G25" i="14"/>
  <c r="F25" i="14"/>
  <c r="E25" i="14"/>
  <c r="D25" i="14"/>
  <c r="C25" i="14"/>
  <c r="I24" i="14"/>
  <c r="H24" i="14"/>
  <c r="G24" i="14"/>
  <c r="F24" i="14"/>
  <c r="E24" i="14"/>
  <c r="D24" i="14"/>
  <c r="C24" i="14"/>
  <c r="R23" i="14"/>
  <c r="J23" i="14"/>
  <c r="I23" i="14"/>
  <c r="H23" i="14"/>
  <c r="G23" i="14"/>
  <c r="F23" i="14"/>
  <c r="E23" i="14"/>
  <c r="D23" i="14"/>
  <c r="C23" i="14"/>
  <c r="R22" i="14"/>
  <c r="J22" i="14"/>
  <c r="I22" i="14"/>
  <c r="H22" i="14"/>
  <c r="G22" i="14"/>
  <c r="F22" i="14"/>
  <c r="E22" i="14"/>
  <c r="D22" i="14"/>
  <c r="C22" i="14"/>
  <c r="R21" i="14"/>
  <c r="J21" i="14"/>
  <c r="I21" i="14"/>
  <c r="H21" i="14"/>
  <c r="G21" i="14"/>
  <c r="F21" i="14"/>
  <c r="E21" i="14"/>
  <c r="D21" i="14"/>
  <c r="C21" i="14"/>
  <c r="I20" i="14"/>
  <c r="H20" i="14"/>
  <c r="G20" i="14"/>
  <c r="F20" i="14"/>
  <c r="E20" i="14"/>
  <c r="D20" i="14"/>
  <c r="C20" i="14"/>
  <c r="R19" i="14"/>
  <c r="I19" i="14"/>
  <c r="H19" i="14"/>
  <c r="G19" i="14"/>
  <c r="F19" i="14"/>
  <c r="E19" i="14"/>
  <c r="D19" i="14"/>
  <c r="C19" i="14"/>
  <c r="R18" i="14"/>
  <c r="J18" i="14"/>
  <c r="I18" i="14"/>
  <c r="H18" i="14"/>
  <c r="G18" i="14"/>
  <c r="F18" i="14"/>
  <c r="E18" i="14"/>
  <c r="D18" i="14"/>
  <c r="C18" i="14"/>
  <c r="R17" i="14"/>
  <c r="J17" i="14"/>
  <c r="I49" i="14" s="1"/>
  <c r="I17" i="14"/>
  <c r="H17" i="14"/>
  <c r="G17" i="14"/>
  <c r="F17" i="14"/>
  <c r="C17" i="14" s="1"/>
  <c r="E17" i="14"/>
  <c r="D17" i="14"/>
  <c r="I16" i="14"/>
  <c r="H16" i="14"/>
  <c r="G16" i="14"/>
  <c r="F16" i="14"/>
  <c r="E16" i="14"/>
  <c r="D16" i="14"/>
  <c r="C16" i="14"/>
  <c r="R15" i="14"/>
  <c r="I15" i="14"/>
  <c r="H15" i="14"/>
  <c r="G15" i="14"/>
  <c r="F15" i="14"/>
  <c r="E15" i="14"/>
  <c r="D15" i="14"/>
  <c r="C15" i="14"/>
  <c r="R14" i="14"/>
  <c r="J14" i="14"/>
  <c r="I45" i="14" s="1"/>
  <c r="I14" i="14"/>
  <c r="H14" i="14"/>
  <c r="G14" i="14"/>
  <c r="F14" i="14"/>
  <c r="E14" i="14"/>
  <c r="C14" i="14" s="1"/>
  <c r="D14" i="14"/>
  <c r="R13" i="14"/>
  <c r="I13" i="14"/>
  <c r="H13" i="14"/>
  <c r="G13" i="14"/>
  <c r="F13" i="14"/>
  <c r="E13" i="14"/>
  <c r="D13" i="14"/>
  <c r="C13" i="14"/>
  <c r="R12" i="14"/>
  <c r="J12" i="14"/>
  <c r="I12" i="14"/>
  <c r="H12" i="14"/>
  <c r="G12" i="14"/>
  <c r="F12" i="14"/>
  <c r="E12" i="14"/>
  <c r="D12" i="14"/>
  <c r="C12" i="14"/>
  <c r="R11" i="14"/>
  <c r="J11" i="14"/>
  <c r="I11" i="14"/>
  <c r="H11" i="14"/>
  <c r="G11" i="14"/>
  <c r="F11" i="14"/>
  <c r="E11" i="14"/>
  <c r="D11" i="14"/>
  <c r="C11" i="14"/>
  <c r="X9" i="14"/>
  <c r="W9" i="14"/>
  <c r="V9" i="14"/>
  <c r="U9" i="14"/>
  <c r="T9" i="14"/>
  <c r="S9" i="14"/>
  <c r="R9" i="14"/>
  <c r="Q9" i="14"/>
  <c r="P9" i="14"/>
  <c r="O9" i="14"/>
  <c r="N9" i="14"/>
  <c r="L9" i="14"/>
  <c r="K9" i="14"/>
  <c r="I9" i="14"/>
  <c r="H9" i="14"/>
  <c r="G9" i="14"/>
  <c r="F9" i="14"/>
  <c r="D9" i="14"/>
  <c r="G60" i="13"/>
  <c r="F60" i="13"/>
  <c r="E60" i="13"/>
  <c r="D60" i="13"/>
  <c r="C60" i="13"/>
  <c r="B60" i="13"/>
  <c r="A60" i="13"/>
  <c r="G56" i="13"/>
  <c r="F56" i="13"/>
  <c r="E56" i="13"/>
  <c r="D56" i="13"/>
  <c r="C56" i="13"/>
  <c r="B56" i="13"/>
  <c r="A56" i="13"/>
  <c r="G54" i="13"/>
  <c r="E54" i="13"/>
  <c r="D54" i="13"/>
  <c r="C54" i="13"/>
  <c r="B54" i="13"/>
  <c r="A54" i="13"/>
  <c r="G53" i="13"/>
  <c r="F53" i="13"/>
  <c r="E53" i="13"/>
  <c r="D53" i="13"/>
  <c r="C53" i="13"/>
  <c r="B53" i="13"/>
  <c r="A53" i="13"/>
  <c r="G52" i="13"/>
  <c r="F52" i="13"/>
  <c r="E52" i="13"/>
  <c r="D52" i="13"/>
  <c r="C52" i="13"/>
  <c r="B52" i="13"/>
  <c r="A52" i="13"/>
  <c r="E45" i="13"/>
  <c r="F44" i="13"/>
  <c r="E44" i="13"/>
  <c r="I43" i="13"/>
  <c r="H43" i="13"/>
  <c r="G43" i="13"/>
  <c r="F43" i="13"/>
  <c r="E43" i="13" s="1"/>
  <c r="F41" i="13"/>
  <c r="E41" i="13" s="1"/>
  <c r="F40" i="13"/>
  <c r="E40" i="13"/>
  <c r="I39" i="13"/>
  <c r="F39" i="13" s="1"/>
  <c r="E39" i="13" s="1"/>
  <c r="H39" i="13"/>
  <c r="G39" i="13"/>
  <c r="H37" i="13"/>
  <c r="G37" i="13"/>
  <c r="F37" i="13"/>
  <c r="E37" i="13" s="1"/>
  <c r="I36" i="13"/>
  <c r="H36" i="13"/>
  <c r="G36" i="13"/>
  <c r="F36" i="13"/>
  <c r="E36" i="13"/>
  <c r="I35" i="13"/>
  <c r="H35" i="13"/>
  <c r="G35" i="13"/>
  <c r="F35" i="13"/>
  <c r="E35" i="13"/>
  <c r="C35" i="13"/>
  <c r="D23" i="13"/>
  <c r="C23" i="13"/>
  <c r="D22" i="13"/>
  <c r="C22" i="13"/>
  <c r="J20" i="13"/>
  <c r="I20" i="13"/>
  <c r="H20" i="13"/>
  <c r="G20" i="13"/>
  <c r="F20" i="13"/>
  <c r="E20" i="13"/>
  <c r="D20" i="13"/>
  <c r="C20" i="13"/>
  <c r="B20" i="13"/>
  <c r="D19" i="13"/>
  <c r="C19" i="13"/>
  <c r="B19" i="13"/>
  <c r="D18" i="13"/>
  <c r="C18" i="13"/>
  <c r="B18" i="13"/>
  <c r="D16" i="13"/>
  <c r="C16" i="13"/>
  <c r="D15" i="13"/>
  <c r="C15" i="13"/>
  <c r="D14" i="13"/>
  <c r="C14" i="13"/>
  <c r="D13" i="13"/>
  <c r="C13" i="13"/>
  <c r="D12" i="13"/>
  <c r="C12" i="13"/>
  <c r="D11" i="13"/>
  <c r="C11" i="13"/>
  <c r="B11" i="13"/>
  <c r="D10" i="13"/>
  <c r="C10" i="13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I48" i="14" l="1"/>
  <c r="G48" i="14" s="1"/>
  <c r="G49" i="14"/>
  <c r="C9" i="14"/>
  <c r="J9" i="14"/>
  <c r="G45" i="14"/>
  <c r="I44" i="14"/>
  <c r="E9" i="14"/>
  <c r="C39" i="14"/>
  <c r="C48" i="14"/>
  <c r="I39" i="14" l="1"/>
  <c r="G44" i="14"/>
  <c r="G39" i="14" l="1"/>
  <c r="S63" i="14" l="1"/>
  <c r="V62" i="14"/>
  <c r="P62" i="14"/>
  <c r="S61" i="14"/>
  <c r="V60" i="14"/>
  <c r="P60" i="14"/>
  <c r="S59" i="14"/>
  <c r="V58" i="14"/>
  <c r="P58" i="14"/>
  <c r="S57" i="14"/>
  <c r="V56" i="14"/>
  <c r="P56" i="14"/>
  <c r="S55" i="14"/>
  <c r="V54" i="14"/>
  <c r="P54" i="14"/>
  <c r="S53" i="14"/>
  <c r="V52" i="14"/>
  <c r="P52" i="14"/>
  <c r="S51" i="14"/>
  <c r="V50" i="14"/>
  <c r="P50" i="14"/>
  <c r="W48" i="14"/>
  <c r="S47" i="14"/>
  <c r="V46" i="14"/>
  <c r="P46" i="14"/>
  <c r="S45" i="14"/>
  <c r="P44" i="14"/>
  <c r="V43" i="14"/>
  <c r="P43" i="14"/>
  <c r="S42" i="14"/>
  <c r="V41" i="14"/>
  <c r="P41" i="14"/>
  <c r="S40" i="14"/>
  <c r="R39" i="14"/>
  <c r="W63" i="14"/>
  <c r="R63" i="14"/>
  <c r="T62" i="14"/>
  <c r="W61" i="14"/>
  <c r="R61" i="14"/>
  <c r="T60" i="14"/>
  <c r="W59" i="14"/>
  <c r="R59" i="14"/>
  <c r="T58" i="14"/>
  <c r="W57" i="14"/>
  <c r="R57" i="14"/>
  <c r="T56" i="14"/>
  <c r="W55" i="14"/>
  <c r="R55" i="14"/>
  <c r="T54" i="14"/>
  <c r="W53" i="14"/>
  <c r="R53" i="14"/>
  <c r="T52" i="14"/>
  <c r="W51" i="14"/>
  <c r="R51" i="14"/>
  <c r="T50" i="14"/>
  <c r="V49" i="14"/>
  <c r="V48" i="14"/>
  <c r="W47" i="14"/>
  <c r="R47" i="14"/>
  <c r="T46" i="14"/>
  <c r="W45" i="14"/>
  <c r="R45" i="14"/>
  <c r="T43" i="14"/>
  <c r="W42" i="14"/>
  <c r="R42" i="14"/>
  <c r="T41" i="14"/>
  <c r="W40" i="14"/>
  <c r="R40" i="14"/>
  <c r="W39" i="14"/>
  <c r="V63" i="14"/>
  <c r="P63" i="14"/>
  <c r="S62" i="14"/>
  <c r="V61" i="14"/>
  <c r="P61" i="14"/>
  <c r="S60" i="14"/>
  <c r="V59" i="14"/>
  <c r="P59" i="14"/>
  <c r="S58" i="14"/>
  <c r="V57" i="14"/>
  <c r="P57" i="14"/>
  <c r="S56" i="14"/>
  <c r="V55" i="14"/>
  <c r="P55" i="14"/>
  <c r="S54" i="14"/>
  <c r="V53" i="14"/>
  <c r="P53" i="14"/>
  <c r="S52" i="14"/>
  <c r="V51" i="14"/>
  <c r="P51" i="14"/>
  <c r="S50" i="14"/>
  <c r="T49" i="14"/>
  <c r="T48" i="14"/>
  <c r="V47" i="14"/>
  <c r="P47" i="14"/>
  <c r="S46" i="14"/>
  <c r="P45" i="14"/>
  <c r="S44" i="14"/>
  <c r="S43" i="14"/>
  <c r="V42" i="14"/>
  <c r="P42" i="14"/>
  <c r="S41" i="14"/>
  <c r="V40" i="14"/>
  <c r="P40" i="14"/>
  <c r="T63" i="14"/>
  <c r="W62" i="14"/>
  <c r="R62" i="14"/>
  <c r="T61" i="14"/>
  <c r="W60" i="14"/>
  <c r="R60" i="14"/>
  <c r="T59" i="14"/>
  <c r="W58" i="14"/>
  <c r="R58" i="14"/>
  <c r="T57" i="14"/>
  <c r="W56" i="14"/>
  <c r="R56" i="14"/>
  <c r="T55" i="14"/>
  <c r="W54" i="14"/>
  <c r="R54" i="14"/>
  <c r="T53" i="14"/>
  <c r="W52" i="14"/>
  <c r="R52" i="14"/>
  <c r="T51" i="14"/>
  <c r="W50" i="14"/>
  <c r="R50" i="14"/>
  <c r="R49" i="14"/>
  <c r="R48" i="14"/>
  <c r="T47" i="14"/>
  <c r="W46" i="14"/>
  <c r="R46" i="14"/>
  <c r="W44" i="14"/>
  <c r="R44" i="14"/>
  <c r="W43" i="14"/>
  <c r="R43" i="14"/>
  <c r="T42" i="14"/>
  <c r="W41" i="14"/>
  <c r="R41" i="14"/>
  <c r="T40" i="14"/>
  <c r="T39" i="14"/>
  <c r="P49" i="14"/>
  <c r="S48" i="14"/>
  <c r="V45" i="14"/>
  <c r="S39" i="14"/>
  <c r="P39" i="14"/>
  <c r="P48" i="14"/>
  <c r="V44" i="14"/>
  <c r="T45" i="14"/>
  <c r="V39" i="14"/>
  <c r="T44" i="14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<sst xmlns="http://schemas.openxmlformats.org/spreadsheetml/2006/main" count="1093" uniqueCount="277">
  <si>
    <t>第2次産業</t>
    <rPh sb="0" eb="1">
      <t>ダイ</t>
    </rPh>
    <rPh sb="2" eb="3">
      <t>ジ</t>
    </rPh>
    <rPh sb="3" eb="5">
      <t>サンギョウ</t>
    </rPh>
    <phoneticPr fontId="3"/>
  </si>
  <si>
    <t>総数</t>
    <rPh sb="0" eb="2">
      <t>ソウスウ</t>
    </rPh>
    <phoneticPr fontId="3"/>
  </si>
  <si>
    <t>三重県</t>
    <rPh sb="0" eb="3">
      <t>ミエケン</t>
    </rPh>
    <phoneticPr fontId="3"/>
  </si>
  <si>
    <t>男</t>
    <rPh sb="0" eb="1">
      <t>オトコ</t>
    </rPh>
    <phoneticPr fontId="3"/>
  </si>
  <si>
    <t>滋賀県</t>
    <rPh sb="0" eb="3">
      <t>シガケン</t>
    </rPh>
    <phoneticPr fontId="3"/>
  </si>
  <si>
    <t>10　人　口</t>
    <rPh sb="3" eb="4">
      <t>ニン</t>
    </rPh>
    <rPh sb="5" eb="6">
      <t>クチ</t>
    </rPh>
    <phoneticPr fontId="3"/>
  </si>
  <si>
    <t>青森県</t>
    <rPh sb="0" eb="3">
      <t>アオモリケン</t>
    </rPh>
    <phoneticPr fontId="3"/>
  </si>
  <si>
    <t>神奈川県</t>
    <rPh sb="0" eb="4">
      <t>カナガワケン</t>
    </rPh>
    <phoneticPr fontId="3"/>
  </si>
  <si>
    <t>女</t>
    <rPh sb="0" eb="1">
      <t>オンナ</t>
    </rPh>
    <phoneticPr fontId="3"/>
  </si>
  <si>
    <t>運輸業、郵便業</t>
  </si>
  <si>
    <t>奥州市</t>
    <rPh sb="0" eb="2">
      <t>オウシュウ</t>
    </rPh>
    <rPh sb="2" eb="3">
      <t>シ</t>
    </rPh>
    <phoneticPr fontId="3"/>
  </si>
  <si>
    <t>岐阜県</t>
    <rPh sb="0" eb="3">
      <t>ギフケン</t>
    </rPh>
    <phoneticPr fontId="3"/>
  </si>
  <si>
    <t>県計</t>
    <rPh sb="0" eb="2">
      <t>ケンケイ</t>
    </rPh>
    <phoneticPr fontId="3"/>
  </si>
  <si>
    <t>完　全</t>
    <rPh sb="0" eb="1">
      <t>カン</t>
    </rPh>
    <rPh sb="2" eb="3">
      <t>ゼン</t>
    </rPh>
    <phoneticPr fontId="3"/>
  </si>
  <si>
    <t>国外</t>
    <rPh sb="0" eb="2">
      <t>コクガイ</t>
    </rPh>
    <phoneticPr fontId="3"/>
  </si>
  <si>
    <t>埼玉県</t>
    <rPh sb="0" eb="3">
      <t>サイタマケン</t>
    </rPh>
    <phoneticPr fontId="3"/>
  </si>
  <si>
    <t>（1）転　入</t>
    <rPh sb="3" eb="4">
      <t>テン</t>
    </rPh>
    <rPh sb="5" eb="6">
      <t>ニュウ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</si>
  <si>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</si>
  <si>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</si>
  <si>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Ⅰ</t>
  </si>
  <si>
    <t>群馬県</t>
    <rPh sb="0" eb="3">
      <t>グンマケン</t>
    </rPh>
    <phoneticPr fontId="3"/>
  </si>
  <si>
    <t>各年10月1日現在（単位：人）</t>
  </si>
  <si>
    <t>外</t>
    <rPh sb="0" eb="1">
      <t>ガイ</t>
    </rPh>
    <phoneticPr fontId="3"/>
  </si>
  <si>
    <t>内</t>
    <rPh sb="0" eb="1">
      <t>ナイ</t>
    </rPh>
    <phoneticPr fontId="3"/>
  </si>
  <si>
    <t>広田町</t>
    <rPh sb="0" eb="2">
      <t>ヒロタ</t>
    </rPh>
    <rPh sb="2" eb="3">
      <t>チョウ</t>
    </rPh>
    <phoneticPr fontId="3"/>
  </si>
  <si>
    <t>非労働力人口</t>
  </si>
  <si>
    <t>-</t>
  </si>
  <si>
    <t>電気・ガス・熱供給・水道業</t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</si>
  <si>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</si>
  <si>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</si>
  <si>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</si>
  <si>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</si>
  <si>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</si>
  <si>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八幡平市</t>
    <rPh sb="0" eb="3">
      <t>ハチマンタイ</t>
    </rPh>
    <rPh sb="3" eb="4">
      <t>シ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</si>
  <si>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</si>
  <si>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</si>
  <si>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</si>
  <si>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</si>
  <si>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</si>
  <si>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竹駒町</t>
    <rPh sb="0" eb="3">
      <t>タケコマチョウ</t>
    </rPh>
    <phoneticPr fontId="3"/>
  </si>
  <si>
    <t>北上市</t>
    <rPh sb="0" eb="3">
      <t>キタカミシ</t>
    </rPh>
    <phoneticPr fontId="3"/>
  </si>
  <si>
    <t>世帯</t>
    <rPh sb="0" eb="2">
      <t>セタイ</t>
    </rPh>
    <phoneticPr fontId="3"/>
  </si>
  <si>
    <t>遠野市</t>
    <rPh sb="0" eb="3">
      <t>トオノシ</t>
    </rPh>
    <phoneticPr fontId="3"/>
  </si>
  <si>
    <t>従前の
住所なし</t>
    <rPh sb="0" eb="2">
      <t>ジュウゼン</t>
    </rPh>
    <rPh sb="4" eb="6">
      <t>ジュウショ</t>
    </rPh>
    <phoneticPr fontId="3"/>
  </si>
  <si>
    <t>静岡県</t>
    <rPh sb="0" eb="3">
      <t>シズオカケン</t>
    </rPh>
    <phoneticPr fontId="3"/>
  </si>
  <si>
    <t>釜石市</t>
    <rPh sb="0" eb="3">
      <t>カマイシシ</t>
    </rPh>
    <phoneticPr fontId="3"/>
  </si>
  <si>
    <t>金融業，保険業</t>
    <rPh sb="0" eb="2">
      <t>キンユウ</t>
    </rPh>
    <rPh sb="4" eb="7">
      <t>ホケンギョウ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</si>
  <si>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</si>
  <si>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</si>
  <si>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</si>
  <si>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</si>
  <si>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</si>
  <si>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</si>
  <si>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教育，学習支援業</t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</si>
  <si>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</si>
  <si>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</si>
  <si>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公務（他に分類されないもの）</t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</si>
  <si>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</si>
  <si>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</si>
  <si>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</si>
  <si>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</si>
  <si>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50～54</t>
  </si>
  <si>
    <t>分類不能の産業</t>
  </si>
  <si>
    <t>その他
県内</t>
    <rPh sb="2" eb="3">
      <t>タ</t>
    </rPh>
    <rPh sb="4" eb="6">
      <t>ケンナイ</t>
    </rPh>
    <phoneticPr fontId="3"/>
  </si>
  <si>
    <t>平　2</t>
    <rPh sb="0" eb="1">
      <t>ヒラ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</si>
  <si>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</si>
  <si>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</si>
  <si>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</si>
  <si>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</si>
  <si>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</si>
  <si>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</si>
  <si>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</si>
  <si>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</si>
  <si>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</si>
  <si>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</si>
  <si>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情報通信業</t>
  </si>
  <si>
    <t>京都府</t>
    <rPh sb="0" eb="3">
      <t>キョウトフ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</si>
  <si>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</si>
  <si>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</si>
  <si>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</si>
  <si>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</si>
  <si>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</si>
  <si>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総数</t>
    <rPh sb="0" eb="1">
      <t>フサ</t>
    </rPh>
    <rPh sb="1" eb="2">
      <t>カズ</t>
    </rPh>
    <phoneticPr fontId="3"/>
  </si>
  <si>
    <t>鉱業,採石業,砂利採取業</t>
  </si>
  <si>
    <t>15～64歳</t>
    <rPh sb="5" eb="6">
      <t>サイ</t>
    </rPh>
    <phoneticPr fontId="3"/>
  </si>
  <si>
    <t>65歳以上</t>
    <rPh sb="2" eb="3">
      <t>サイ</t>
    </rPh>
    <rPh sb="3" eb="4">
      <t>イ</t>
    </rPh>
    <rPh sb="4" eb="5">
      <t>ウエ</t>
    </rPh>
    <phoneticPr fontId="3"/>
  </si>
  <si>
    <t>総    数</t>
    <rPh sb="0" eb="1">
      <t>フサ</t>
    </rPh>
    <rPh sb="5" eb="6">
      <t>カズ</t>
    </rPh>
    <phoneticPr fontId="3"/>
  </si>
  <si>
    <t>60～64</t>
  </si>
  <si>
    <t>28  人　口</t>
    <rPh sb="4" eb="5">
      <t>ニン</t>
    </rPh>
    <rPh sb="6" eb="7">
      <t>クチ</t>
    </rPh>
    <phoneticPr fontId="3"/>
  </si>
  <si>
    <t>通学</t>
    <rPh sb="0" eb="2">
      <t>ツウガク</t>
    </rPh>
    <phoneticPr fontId="3"/>
  </si>
  <si>
    <t>平成27年</t>
  </si>
  <si>
    <t>家事</t>
    <rPh sb="0" eb="2">
      <t>カジ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</si>
  <si>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</si>
  <si>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</si>
  <si>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失業者</t>
    <rPh sb="0" eb="3">
      <t>シツギョウシャ</t>
    </rPh>
    <phoneticPr fontId="3"/>
  </si>
  <si>
    <t>休業者</t>
    <rPh sb="0" eb="1">
      <t>キュウ</t>
    </rPh>
    <rPh sb="1" eb="2">
      <t>ギョウ</t>
    </rPh>
    <rPh sb="2" eb="3">
      <t>シャ</t>
    </rPh>
    <phoneticPr fontId="3"/>
  </si>
  <si>
    <t>区分</t>
    <rPh sb="0" eb="2">
      <t>クブン</t>
    </rPh>
    <phoneticPr fontId="3"/>
  </si>
  <si>
    <t>う　ち</t>
  </si>
  <si>
    <t>うち</t>
  </si>
  <si>
    <t>雇用者</t>
    <rPh sb="0" eb="1">
      <t>ヤトイ</t>
    </rPh>
    <rPh sb="1" eb="2">
      <t>ヨウ</t>
    </rPh>
    <rPh sb="2" eb="3">
      <t>シャ</t>
    </rPh>
    <phoneticPr fontId="3"/>
  </si>
  <si>
    <t>65　歳　以　上</t>
    <rPh sb="3" eb="4">
      <t>サイ</t>
    </rPh>
    <rPh sb="5" eb="6">
      <t>イ</t>
    </rPh>
    <rPh sb="7" eb="8">
      <t>ウエ</t>
    </rPh>
    <phoneticPr fontId="3"/>
  </si>
  <si>
    <t>Ａ　管理的職業従事者</t>
  </si>
  <si>
    <t>15　～　64　歳</t>
    <rPh sb="8" eb="9">
      <t>サイ</t>
    </rPh>
    <phoneticPr fontId="3"/>
  </si>
  <si>
    <t xml:space="preserve">通学のかた
</t>
    <rPh sb="0" eb="2">
      <t>ツウガク</t>
    </rPh>
    <phoneticPr fontId="3"/>
  </si>
  <si>
    <t>家事のほか</t>
    <rPh sb="0" eb="2">
      <t>カジ</t>
    </rPh>
    <phoneticPr fontId="3"/>
  </si>
  <si>
    <t>25～29</t>
  </si>
  <si>
    <t>主に仕事</t>
    <rPh sb="0" eb="1">
      <t>オモ</t>
    </rPh>
    <rPh sb="2" eb="4">
      <t>シゴト</t>
    </rPh>
    <phoneticPr fontId="3"/>
  </si>
  <si>
    <t>就業者</t>
    <rPh sb="0" eb="1">
      <t>シュウ</t>
    </rPh>
    <rPh sb="1" eb="2">
      <t>ギョウ</t>
    </rPh>
    <rPh sb="2" eb="3">
      <t>シャ</t>
    </rPh>
    <phoneticPr fontId="3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</si>
  <si>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3"/>
  </si>
  <si>
    <t>総　　　　数</t>
    <rPh sb="0" eb="1">
      <t>フサ</t>
    </rPh>
    <rPh sb="5" eb="6">
      <t>カズ</t>
    </rPh>
    <phoneticPr fontId="3"/>
  </si>
  <si>
    <t>ｻｰﾋﾞｽ業（他に分類されないもの）</t>
  </si>
  <si>
    <t>区　　　　分</t>
    <rPh sb="0" eb="1">
      <t>ク</t>
    </rPh>
    <rPh sb="5" eb="6">
      <t>ブン</t>
    </rPh>
    <phoneticPr fontId="3"/>
  </si>
  <si>
    <t>　　　　（注）労働状態不詳を含むため総数と内訳が一致しない年がある。</t>
    <rPh sb="5" eb="6">
      <t>チュウ</t>
    </rPh>
    <rPh sb="7" eb="13">
      <t>ロウドウジョウタイフショウ</t>
    </rPh>
    <rPh sb="14" eb="15">
      <t>フク</t>
    </rPh>
    <rPh sb="18" eb="20">
      <t>ソウスウ</t>
    </rPh>
    <rPh sb="21" eb="23">
      <t>ウチワケ</t>
    </rPh>
    <rPh sb="24" eb="26">
      <t>イッチ</t>
    </rPh>
    <rPh sb="29" eb="30">
      <t>トシ</t>
    </rPh>
    <phoneticPr fontId="3"/>
  </si>
  <si>
    <t>完  全
失業者</t>
    <rPh sb="0" eb="1">
      <t>カン</t>
    </rPh>
    <rPh sb="3" eb="4">
      <t>ゼン</t>
    </rPh>
    <rPh sb="5" eb="7">
      <t>シツギョウ</t>
    </rPh>
    <rPh sb="7" eb="8">
      <t>シャ</t>
    </rPh>
    <phoneticPr fontId="3"/>
  </si>
  <si>
    <t>◆ 労働力状態、年齢、男女別15歳以上人口</t>
    <rPh sb="2" eb="5">
      <t>ロウドウリョク</t>
    </rPh>
    <rPh sb="5" eb="7">
      <t>ジョウタイ</t>
    </rPh>
    <rPh sb="8" eb="10">
      <t>ネンレイ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3"/>
  </si>
  <si>
    <t>労働力
総　数</t>
    <rPh sb="0" eb="3">
      <t>ロウドウリョク</t>
    </rPh>
    <rPh sb="4" eb="5">
      <t>フサ</t>
    </rPh>
    <rPh sb="6" eb="7">
      <t>カズ</t>
    </rPh>
    <phoneticPr fontId="3"/>
  </si>
  <si>
    <t>85歳以上</t>
    <rPh sb="2" eb="3">
      <t>サイ</t>
    </rPh>
    <rPh sb="3" eb="5">
      <t>イジョウ</t>
    </rPh>
    <phoneticPr fontId="3"/>
  </si>
  <si>
    <t>非労働力</t>
    <rPh sb="0" eb="1">
      <t>ヒ</t>
    </rPh>
    <rPh sb="1" eb="4">
      <t>ロウドウリョク</t>
    </rPh>
    <phoneticPr fontId="3"/>
  </si>
  <si>
    <t>一般　世帯</t>
    <rPh sb="0" eb="2">
      <t>イッパン</t>
    </rPh>
    <rPh sb="3" eb="5">
      <t>セタイ</t>
    </rPh>
    <phoneticPr fontId="3"/>
  </si>
  <si>
    <t>労働力</t>
    <rPh sb="0" eb="1">
      <t>ロウ</t>
    </rPh>
    <rPh sb="1" eb="2">
      <t>ハタラキ</t>
    </rPh>
    <rPh sb="2" eb="3">
      <t>チカラ</t>
    </rPh>
    <phoneticPr fontId="3"/>
  </si>
  <si>
    <r>
      <t xml:space="preserve">年　次
</t>
    </r>
    <r>
      <rPr>
        <sz val="9"/>
        <rFont val="ＭＳ 明朝"/>
        <family val="1"/>
        <charset val="128"/>
      </rPr>
      <t>（男女別）</t>
    </r>
    <rPh sb="0" eb="1">
      <t>トシ</t>
    </rPh>
    <rPh sb="2" eb="3">
      <t>ツギ</t>
    </rPh>
    <rPh sb="5" eb="7">
      <t>ダンジョ</t>
    </rPh>
    <rPh sb="7" eb="8">
      <t>ベツ</t>
    </rPh>
    <phoneticPr fontId="3"/>
  </si>
  <si>
    <t>気仙町</t>
    <rPh sb="0" eb="3">
      <t>ケセンチョウ</t>
    </rPh>
    <phoneticPr fontId="3"/>
  </si>
  <si>
    <t>22 人　口</t>
    <rPh sb="3" eb="4">
      <t>ニン</t>
    </rPh>
    <rPh sb="5" eb="6">
      <t>クチ</t>
    </rPh>
    <phoneticPr fontId="3"/>
  </si>
  <si>
    <t>人　口　23</t>
    <rPh sb="0" eb="1">
      <t>ヒト</t>
    </rPh>
    <rPh sb="2" eb="3">
      <t>クチ</t>
    </rPh>
    <phoneticPr fontId="3"/>
  </si>
  <si>
    <t>総　　　数</t>
    <rPh sb="0" eb="1">
      <t>ソウ</t>
    </rPh>
    <rPh sb="4" eb="5">
      <t>スウ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</si>
  <si>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</si>
  <si>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産業（大分類）</t>
    <rPh sb="0" eb="1">
      <t>サン</t>
    </rPh>
    <rPh sb="1" eb="2">
      <t>ギョウ</t>
    </rPh>
    <rPh sb="3" eb="4">
      <t>ダイ</t>
    </rPh>
    <rPh sb="4" eb="5">
      <t>ブン</t>
    </rPh>
    <rPh sb="5" eb="6">
      <t>タグイ</t>
    </rPh>
    <phoneticPr fontId="3"/>
  </si>
  <si>
    <t>役員</t>
    <rPh sb="0" eb="1">
      <t>エキ</t>
    </rPh>
    <rPh sb="1" eb="2">
      <t>イン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</si>
  <si>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</si>
  <si>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雇人の</t>
    <rPh sb="0" eb="1">
      <t>ヤトイ</t>
    </rPh>
    <rPh sb="1" eb="2">
      <t>ニン</t>
    </rPh>
    <phoneticPr fontId="3"/>
  </si>
  <si>
    <t>家　族</t>
    <rPh sb="0" eb="1">
      <t>イエ</t>
    </rPh>
    <rPh sb="2" eb="3">
      <t>ゾク</t>
    </rPh>
    <phoneticPr fontId="3"/>
  </si>
  <si>
    <t>家　庭</t>
    <rPh sb="0" eb="1">
      <t>イエ</t>
    </rPh>
    <rPh sb="2" eb="3">
      <t>ニワ</t>
    </rPh>
    <phoneticPr fontId="3"/>
  </si>
  <si>
    <t>ある業主</t>
    <rPh sb="2" eb="3">
      <t>ギョウ</t>
    </rPh>
    <rPh sb="3" eb="4">
      <t>シュ</t>
    </rPh>
    <phoneticPr fontId="3"/>
  </si>
  <si>
    <t>ない業主</t>
    <rPh sb="2" eb="3">
      <t>ギョウ</t>
    </rPh>
    <rPh sb="3" eb="4">
      <t>シュ</t>
    </rPh>
    <phoneticPr fontId="3"/>
  </si>
  <si>
    <t>従業者</t>
    <rPh sb="0" eb="1">
      <t>ジュウ</t>
    </rPh>
    <rPh sb="1" eb="2">
      <t>ギョウ</t>
    </rPh>
    <rPh sb="2" eb="3">
      <t>シャ</t>
    </rPh>
    <phoneticPr fontId="3"/>
  </si>
  <si>
    <t>内職者</t>
    <rPh sb="0" eb="1">
      <t>ウチ</t>
    </rPh>
    <rPh sb="1" eb="2">
      <t>ショク</t>
    </rPh>
    <rPh sb="2" eb="3">
      <t>シャ</t>
    </rPh>
    <phoneticPr fontId="3"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</si>
  <si>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</si>
  <si>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</si>
  <si>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</si>
  <si>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</si>
  <si>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</si>
  <si>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ｻｰﾋﾞｽ業（他に分類されないもの）</t>
    <rPh sb="5" eb="6">
      <t>ギョウ</t>
    </rPh>
    <rPh sb="7" eb="8">
      <t>タ</t>
    </rPh>
    <rPh sb="9" eb="11">
      <t>ブンルイ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</si>
  <si>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</si>
  <si>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平成27年10月1日現在</t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</si>
  <si>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</si>
  <si>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 xml:space="preserve">
うち農業</t>
  </si>
  <si>
    <t>　資料：市民課</t>
    <rPh sb="4" eb="6">
      <t>シミン</t>
    </rPh>
    <phoneticPr fontId="3"/>
  </si>
  <si>
    <t>◆ 産業（大分類）別、15歳以上就業者数推移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スイイ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</si>
  <si>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</si>
  <si>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◆ 産業（大分類）別、15歳以上就業者数割合推移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ワリアイ</t>
    </rPh>
    <rPh sb="22" eb="24">
      <t>スイイ</t>
    </rPh>
    <phoneticPr fontId="3"/>
  </si>
  <si>
    <t>生活関連サービス業，娯楽業</t>
  </si>
  <si>
    <t>各年10月1日現在（単位：％）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3"/>
  </si>
  <si>
    <t>通学者</t>
    <rPh sb="0" eb="3">
      <t>ツウガクシャ</t>
    </rPh>
    <phoneticPr fontId="3"/>
  </si>
  <si>
    <t>第1次産業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</si>
  <si>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</si>
  <si>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</si>
  <si>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</si>
  <si>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Ｋ　運搬・清掃・包装等従事者</t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</si>
  <si>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</si>
  <si>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</si>
  <si>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</si>
  <si>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</si>
  <si>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26  人　口</t>
    <rPh sb="4" eb="5">
      <t>ヒト</t>
    </rPh>
    <rPh sb="6" eb="7">
      <t>クチ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</si>
  <si>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</si>
  <si>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</si>
  <si>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</si>
  <si>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</si>
  <si>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</si>
  <si>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自宅外</t>
    <rPh sb="0" eb="3">
      <t>ジタクガイ</t>
    </rPh>
    <phoneticPr fontId="3"/>
  </si>
  <si>
    <t>Ｅ　サービス職業従事者</t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</si>
  <si>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</si>
  <si>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</si>
  <si>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</si>
  <si>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</si>
  <si>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唐桑町</t>
    <rPh sb="0" eb="3">
      <t>カラクワチョウ</t>
    </rPh>
    <phoneticPr fontId="3"/>
  </si>
  <si>
    <t>宿泊業、飲食サービス業</t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</si>
  <si>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</si>
  <si>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</si>
  <si>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</si>
  <si>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</si>
  <si>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</si>
  <si>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</si>
  <si>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</si>
  <si>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</si>
  <si>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</si>
  <si>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◆ 職業（大分類）、男女別15歳以上就業者数</t>
    <rPh sb="2" eb="4">
      <t>ショクギョウ</t>
    </rPh>
    <rPh sb="5" eb="8">
      <t>ダイブンルイ</t>
    </rPh>
    <rPh sb="10" eb="12">
      <t>ダンジョ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3"/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</si>
  <si>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</si>
  <si>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</si>
  <si>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</si>
  <si>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</si>
  <si>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</si>
  <si>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学術研究、専門・技術サービス業</t>
  </si>
  <si>
    <t>平成27年10月1日現在（単位：人）</t>
  </si>
  <si>
    <t>農業,林業</t>
    <rPh sb="0" eb="2">
      <t>ノウギョウ</t>
    </rPh>
    <rPh sb="3" eb="5">
      <t>リンギョウ</t>
    </rPh>
    <phoneticPr fontId="3"/>
  </si>
  <si>
    <t>矢作町</t>
    <rPh sb="0" eb="3">
      <t>ヤハギチョウ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</si>
  <si>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</si>
  <si>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Ｈ　生産工程従事者</t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</si>
  <si>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</si>
  <si>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　うち農業</t>
    <rPh sb="3" eb="5">
      <t>ノウギョウ</t>
    </rPh>
    <phoneticPr fontId="3"/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</si>
  <si>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</si>
  <si>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</si>
  <si>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</si>
  <si>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</si>
  <si>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</si>
  <si>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</si>
  <si>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医療，福祉</t>
  </si>
  <si>
    <t>複合サービス事業</t>
  </si>
  <si>
    <t>　　　　う　　ち　　農　　業</t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</si>
  <si>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</si>
  <si>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</si>
  <si>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</si>
  <si>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</si>
  <si>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◆ 産業（大分類）、従業上の地位、男女別15歳以上就業者数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7" eb="19">
      <t>ダンジョ</t>
    </rPh>
    <rPh sb="19" eb="20">
      <t>ベツ</t>
    </rPh>
    <rPh sb="22" eb="25">
      <t>サイイジョウ</t>
    </rPh>
    <rPh sb="25" eb="28">
      <t>シュウギョウシャ</t>
    </rPh>
    <rPh sb="28" eb="29">
      <t>スウ</t>
    </rPh>
    <phoneticPr fontId="3"/>
  </si>
  <si>
    <t>◆ 労働力状態、15歳以上人口推移</t>
    <rPh sb="2" eb="5">
      <t>ロウドウリョク</t>
    </rPh>
    <rPh sb="5" eb="7">
      <t>ジョウタイ</t>
    </rPh>
    <rPh sb="10" eb="13">
      <t>サイイジョウ</t>
    </rPh>
    <rPh sb="13" eb="15">
      <t>ジンコウ</t>
    </rPh>
    <rPh sb="15" eb="17">
      <t>スイイ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</si>
  <si>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</si>
  <si>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11</t>
  </si>
  <si>
    <t>医療、福祉</t>
  </si>
  <si>
    <t xml:space="preserve">24　人　口  </t>
    <rPh sb="3" eb="4">
      <t>ニン</t>
    </rPh>
    <rPh sb="5" eb="6">
      <t>クチ</t>
    </rPh>
    <phoneticPr fontId="3"/>
  </si>
  <si>
    <t>◆ 産業（大分類）、年齢別、男女別15歳以上就業者数</t>
    <rPh sb="2" eb="4">
      <t>サンギョウ</t>
    </rPh>
    <rPh sb="5" eb="8">
      <t>ダイブンルイ</t>
    </rPh>
    <rPh sb="10" eb="12">
      <t>ネンレイ</t>
    </rPh>
    <rPh sb="12" eb="13">
      <t>ベツ</t>
    </rPh>
    <rPh sb="14" eb="16">
      <t>ダンジョ</t>
    </rPh>
    <rPh sb="16" eb="17">
      <t>ベツ</t>
    </rPh>
    <rPh sb="19" eb="22">
      <t>サイイジョウ</t>
    </rPh>
    <rPh sb="22" eb="25">
      <t>シュウギョウシャ</t>
    </rPh>
    <rPh sb="25" eb="26">
      <t>スウ</t>
    </rPh>
    <phoneticPr fontId="3"/>
  </si>
  <si>
    <t>男女別  　　年齢別</t>
    <rPh sb="0" eb="2">
      <t>ダンジョ</t>
    </rPh>
    <rPh sb="2" eb="3">
      <t>ベツ</t>
    </rPh>
    <rPh sb="7" eb="9">
      <t>ネンレイ</t>
    </rPh>
    <rPh sb="9" eb="10">
      <t>ベツ</t>
    </rPh>
    <phoneticPr fontId="3"/>
  </si>
  <si>
    <t>産業分類</t>
    <rPh sb="0" eb="2">
      <t>サンギョウ</t>
    </rPh>
    <rPh sb="2" eb="4">
      <t>ブンルイ</t>
    </rPh>
    <phoneticPr fontId="3"/>
  </si>
  <si>
    <t>男女別　　年齢別</t>
    <rPh sb="0" eb="2">
      <t>ダンジョ</t>
    </rPh>
    <rPh sb="2" eb="3">
      <t>ベツ</t>
    </rPh>
    <rPh sb="5" eb="7">
      <t>ネンレイ</t>
    </rPh>
    <rPh sb="7" eb="8">
      <t>ベツ</t>
    </rPh>
    <phoneticPr fontId="3"/>
  </si>
  <si>
    <t>農業・林業</t>
  </si>
  <si>
    <t>漁業</t>
  </si>
  <si>
    <t>Ｃ　事務従事者</t>
  </si>
  <si>
    <t>建設業</t>
  </si>
  <si>
    <t>製造業</t>
  </si>
  <si>
    <t>生活関連サービス業、娯楽業</t>
  </si>
  <si>
    <t>Ｌ　分類不能の職業</t>
  </si>
  <si>
    <t>15～19歳</t>
    <rPh sb="5" eb="6">
      <t>サイ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</si>
  <si>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</si>
  <si>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20～24</t>
  </si>
  <si>
    <t>人　口　21</t>
  </si>
  <si>
    <t>30～34</t>
  </si>
  <si>
    <t>35～39</t>
  </si>
  <si>
    <t>横田町</t>
  </si>
  <si>
    <t>40～44</t>
  </si>
  <si>
    <t>55～59</t>
  </si>
  <si>
    <t>65～69</t>
  </si>
  <si>
    <t>70～74</t>
  </si>
  <si>
    <t>75～79</t>
  </si>
  <si>
    <t>80～84</t>
  </si>
  <si>
    <t>15～19</t>
  </si>
  <si>
    <t>コミュニティ別</t>
    <rPh sb="6" eb="7">
      <t>ベツ</t>
    </rPh>
    <phoneticPr fontId="3"/>
  </si>
  <si>
    <t>高田町</t>
    <rPh sb="0" eb="3">
      <t>タカタチョウ</t>
    </rPh>
    <phoneticPr fontId="3"/>
  </si>
  <si>
    <t>米崎町</t>
    <rPh sb="0" eb="3">
      <t>ヨネサキチョウ</t>
    </rPh>
    <phoneticPr fontId="3"/>
  </si>
  <si>
    <t>小友町</t>
    <rPh sb="0" eb="2">
      <t>オトモ</t>
    </rPh>
    <rPh sb="2" eb="3">
      <t>チョウ</t>
    </rPh>
    <phoneticPr fontId="3"/>
  </si>
  <si>
    <t>令和2年10月1日現在（単位：人）</t>
    <rPh sb="0" eb="2">
      <t>レイワ</t>
    </rPh>
    <rPh sb="3" eb="4">
      <t>ネン</t>
    </rPh>
    <rPh sb="6" eb="7">
      <t>ガツ</t>
    </rPh>
    <rPh sb="8" eb="11">
      <t>ニチゲンザイ</t>
    </rPh>
    <rPh sb="12" eb="14">
      <t>タンイ</t>
    </rPh>
    <rPh sb="15" eb="16">
      <t>ニン</t>
    </rPh>
    <phoneticPr fontId="3"/>
  </si>
  <si>
    <t>Ｂ　専門的･技術的職業従事者</t>
  </si>
  <si>
    <t>Ｄ　販売従事者</t>
  </si>
  <si>
    <t>Ｆ　保安職業従事者</t>
  </si>
  <si>
    <t>Ｇ　農林漁業従事者</t>
  </si>
  <si>
    <t>Ｉ　輸送・機械運転従事者</t>
  </si>
  <si>
    <t>Ｊ　建設・採掘従事者</t>
  </si>
  <si>
    <t>計</t>
    <rPh sb="0" eb="1">
      <t>ケイ</t>
    </rPh>
    <phoneticPr fontId="3"/>
  </si>
  <si>
    <t>仕事</t>
    <rPh sb="0" eb="1">
      <t>ツコウ</t>
    </rPh>
    <rPh sb="1" eb="2">
      <t>コト</t>
    </rPh>
    <phoneticPr fontId="3"/>
  </si>
  <si>
    <t>わら仕事</t>
    <rPh sb="2" eb="3">
      <t>ツコウ</t>
    </rPh>
    <rPh sb="3" eb="4">
      <t>コト</t>
    </rPh>
    <phoneticPr fontId="3"/>
  </si>
  <si>
    <t>人　口　25</t>
  </si>
  <si>
    <t>金融業、保険業</t>
  </si>
  <si>
    <t>不動産業、物品賃貸業</t>
  </si>
  <si>
    <t>教育、学習支援業</t>
  </si>
  <si>
    <t>卸売業、小売業</t>
  </si>
  <si>
    <t>昭　45</t>
    <rPh sb="0" eb="1">
      <t>アキラ</t>
    </rPh>
    <phoneticPr fontId="3"/>
  </si>
  <si>
    <t>令　2</t>
    <rPh sb="0" eb="1">
      <t>レイ</t>
    </rPh>
    <phoneticPr fontId="3"/>
  </si>
  <si>
    <t>令和2年10月1日現在（単位：人）　</t>
    <rPh sb="0" eb="2">
      <t>レイワ</t>
    </rPh>
    <phoneticPr fontId="3"/>
  </si>
  <si>
    <t>令和2年10月1日現在（単位：人）　</t>
    <rPh sb="0" eb="2">
      <t>レイワ</t>
    </rPh>
    <rPh sb="3" eb="4">
      <t>ネン</t>
    </rPh>
    <rPh sb="6" eb="7">
      <t>ガツ</t>
    </rPh>
    <rPh sb="8" eb="11">
      <t>ニチゲンザイ</t>
    </rPh>
    <rPh sb="12" eb="14">
      <t>タンイ</t>
    </rPh>
    <rPh sb="15" eb="16">
      <t>ヒト</t>
    </rPh>
    <phoneticPr fontId="3"/>
  </si>
  <si>
    <t>総数</t>
  </si>
  <si>
    <t>男</t>
  </si>
  <si>
    <t>女</t>
  </si>
  <si>
    <t>令和2年</t>
    <rPh sb="0" eb="2">
      <t>レイワ</t>
    </rPh>
    <rPh sb="3" eb="4">
      <t>ネン</t>
    </rPh>
    <phoneticPr fontId="3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</si>
  <si>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</si>
  <si>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電気・ガス・熱供給・水道業</t>
    <rPh sb="6" eb="9">
      <t>ネツキョウキュウ</t>
    </rPh>
    <phoneticPr fontId="3"/>
  </si>
  <si>
    <t>令和2年10月1日現在（単位：人）</t>
    <rPh sb="0" eb="2">
      <t>レイワ</t>
    </rPh>
    <rPh sb="3" eb="4">
      <t>ネン</t>
    </rPh>
    <rPh sb="6" eb="7">
      <t>ガツ</t>
    </rPh>
    <rPh sb="8" eb="11">
      <t>ニチゲンザイ</t>
    </rPh>
    <rPh sb="12" eb="14">
      <t>タンイ</t>
    </rPh>
    <rPh sb="15" eb="16">
      <t>ヒト</t>
    </rPh>
    <phoneticPr fontId="3"/>
  </si>
  <si>
    <t xml:space="preserve">       -</t>
    <phoneticPr fontId="3"/>
  </si>
  <si>
    <t xml:space="preserve">           -</t>
    <phoneticPr fontId="3"/>
  </si>
  <si>
    <t xml:space="preserve">        -</t>
    <phoneticPr fontId="3"/>
  </si>
  <si>
    <t xml:space="preserve">      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</si>
</sst>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[Red]\-#,##0.00;\-"/>
    <numFmt numFmtId="178" formatCode="#,##0;[Red]\-#,##0;\-"/>
    <numFmt numFmtId="179" formatCode="0.0"/>
    <numFmt numFmtId="180" formatCode="#,##0.0_ "/>
  </numFmts>
  <fonts count="3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10"/>
      <name val="ＭＳ 明朝"/>
      <family val="1"/>
    </font>
    <font>
      <b/>
      <sz val="12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3"/>
      <name val="ＭＳ 明朝"/>
      <family val="1"/>
    </font>
    <font>
      <b/>
      <sz val="13"/>
      <name val="ＭＳ Ｐゴシック"/>
      <family val="3"/>
    </font>
    <font>
      <b/>
      <sz val="10"/>
      <name val="ＭＳ 明朝"/>
      <family val="1"/>
    </font>
    <font>
      <b/>
      <sz val="11"/>
      <name val="ＭＳ Ｐゴシック"/>
      <family val="3"/>
    </font>
    <font>
      <b/>
      <sz val="11"/>
      <name val="ＭＳ 明朝"/>
      <family val="1"/>
    </font>
    <font>
      <sz val="13"/>
      <color theme="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sz val="6"/>
      <color theme="1"/>
      <name val="ＭＳ 明朝"/>
      <family val="1"/>
    </font>
    <font>
      <sz val="12"/>
      <color theme="1"/>
      <name val="ＭＳ 明朝"/>
      <family val="1"/>
    </font>
    <font>
      <b/>
      <sz val="13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53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 indent="1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>
      <alignment vertical="center"/>
    </xf>
    <xf numFmtId="176" fontId="1" fillId="0" borderId="0" xfId="1" applyNumberFormat="1" applyFont="1" applyFill="1">
      <alignment vertical="center"/>
    </xf>
    <xf numFmtId="176" fontId="6" fillId="0" borderId="0" xfId="1" applyNumberFormat="1" applyFont="1" applyFill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distributed" vertical="center" justifyLastLine="1"/>
    </xf>
    <xf numFmtId="176" fontId="4" fillId="0" borderId="4" xfId="1" applyNumberFormat="1" applyFont="1" applyFill="1" applyBorder="1">
      <alignment vertical="center"/>
    </xf>
    <xf numFmtId="176" fontId="4" fillId="0" borderId="0" xfId="1" applyNumberFormat="1" applyFont="1" applyFill="1">
      <alignment vertical="center"/>
    </xf>
    <xf numFmtId="176" fontId="4" fillId="0" borderId="7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>
      <alignment vertical="center"/>
    </xf>
    <xf numFmtId="176" fontId="5" fillId="0" borderId="8" xfId="1" applyNumberFormat="1" applyFont="1" applyFill="1" applyBorder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horizontal="distributed" vertical="center" wrapText="1" justifyLastLine="1"/>
    </xf>
    <xf numFmtId="176" fontId="5" fillId="0" borderId="6" xfId="1" applyNumberFormat="1" applyFont="1" applyFill="1" applyBorder="1" applyAlignment="1">
      <alignment horizontal="distributed" vertical="center" wrapText="1" justifyLastLine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>
      <alignment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vertical="center" justifyLastLine="1"/>
    </xf>
    <xf numFmtId="176" fontId="5" fillId="0" borderId="20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Border="1">
      <alignment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vertical="center" justifyLastLine="1"/>
    </xf>
    <xf numFmtId="176" fontId="5" fillId="0" borderId="23" xfId="1" applyNumberFormat="1" applyFont="1" applyFill="1" applyBorder="1" applyAlignment="1">
      <alignment horizontal="distributed" vertical="center" justifyLastLine="1"/>
    </xf>
    <xf numFmtId="176" fontId="9" fillId="0" borderId="16" xfId="1" applyNumberFormat="1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center" vertical="center"/>
    </xf>
    <xf numFmtId="176" fontId="9" fillId="0" borderId="20" xfId="1" applyNumberFormat="1" applyFont="1" applyFill="1" applyBorder="1" applyAlignment="1">
      <alignment horizontal="center" vertical="center" wrapText="1"/>
    </xf>
    <xf numFmtId="176" fontId="9" fillId="0" borderId="6" xfId="1" applyNumberFormat="1" applyFont="1" applyFill="1" applyBorder="1" applyAlignment="1">
      <alignment horizontal="distributed" vertical="center" wrapText="1" justifyLastLine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5" fillId="0" borderId="19" xfId="1" applyNumberFormat="1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176" fontId="9" fillId="0" borderId="20" xfId="1" applyNumberFormat="1" applyFont="1" applyFill="1" applyBorder="1" applyAlignment="1">
      <alignment horizontal="distributed" vertical="center" wrapText="1" justifyLastLine="1"/>
    </xf>
    <xf numFmtId="176" fontId="5" fillId="0" borderId="22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12" fillId="0" borderId="0" xfId="1" applyFont="1" applyFill="1">
      <alignment vertical="center"/>
    </xf>
    <xf numFmtId="0" fontId="7" fillId="0" borderId="4" xfId="1" applyFont="1" applyFill="1" applyBorder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7" fillId="0" borderId="0" xfId="1" applyFont="1" applyFill="1" applyBorder="1">
      <alignment vertical="center"/>
    </xf>
    <xf numFmtId="0" fontId="5" fillId="0" borderId="21" xfId="1" applyFont="1" applyFill="1" applyBorder="1" applyAlignment="1">
      <alignment horizontal="center" vertical="center"/>
    </xf>
    <xf numFmtId="0" fontId="14" fillId="0" borderId="0" xfId="1" applyFont="1" applyFill="1">
      <alignment vertical="center"/>
    </xf>
    <xf numFmtId="0" fontId="5" fillId="0" borderId="3" xfId="1" applyFont="1" applyFill="1" applyBorder="1" applyAlignment="1">
      <alignment horizontal="distributed" vertical="center"/>
    </xf>
    <xf numFmtId="0" fontId="9" fillId="0" borderId="3" xfId="1" applyFont="1" applyFill="1" applyBorder="1" applyAlignment="1">
      <alignment horizontal="distributed" vertical="center"/>
    </xf>
    <xf numFmtId="0" fontId="5" fillId="0" borderId="4" xfId="1" applyFont="1" applyFill="1" applyBorder="1" applyAlignment="1">
      <alignment horizontal="distributed" vertical="center"/>
    </xf>
    <xf numFmtId="0" fontId="15" fillId="0" borderId="0" xfId="1" applyFont="1" applyFill="1">
      <alignment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 shrinkToFit="1"/>
    </xf>
    <xf numFmtId="0" fontId="5" fillId="0" borderId="7" xfId="1" applyFont="1" applyFill="1" applyBorder="1" applyAlignment="1">
      <alignment horizontal="distributed" vertical="center" justifyLastLine="1"/>
    </xf>
    <xf numFmtId="3" fontId="5" fillId="0" borderId="17" xfId="1" applyNumberFormat="1" applyFont="1" applyFill="1" applyBorder="1" applyAlignment="1">
      <alignment vertical="center"/>
    </xf>
    <xf numFmtId="176" fontId="5" fillId="0" borderId="0" xfId="1" applyNumberFormat="1" applyFont="1" applyFill="1">
      <alignment vertical="center"/>
    </xf>
    <xf numFmtId="3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>
      <alignment vertical="center"/>
    </xf>
    <xf numFmtId="3" fontId="5" fillId="0" borderId="0" xfId="1" applyNumberFormat="1" applyFont="1" applyFill="1">
      <alignment vertical="center"/>
    </xf>
    <xf numFmtId="3" fontId="5" fillId="0" borderId="0" xfId="1" applyNumberFormat="1" applyFont="1" applyFill="1" applyBorder="1">
      <alignment vertical="center"/>
    </xf>
    <xf numFmtId="0" fontId="9" fillId="0" borderId="7" xfId="1" applyFont="1" applyFill="1" applyBorder="1" applyAlignment="1">
      <alignment horizontal="distributed" vertical="center" justifyLastLine="1"/>
    </xf>
    <xf numFmtId="0" fontId="9" fillId="0" borderId="20" xfId="1" applyFont="1" applyFill="1" applyBorder="1" applyAlignment="1">
      <alignment horizontal="distributed" vertical="center" wrapText="1" justifyLastLine="1"/>
    </xf>
    <xf numFmtId="0" fontId="9" fillId="0" borderId="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distributed" vertical="center" wrapText="1" justifyLastLine="1"/>
    </xf>
    <xf numFmtId="0" fontId="5" fillId="0" borderId="0" xfId="1" applyFont="1" applyFill="1" applyBorder="1" applyAlignment="1">
      <alignment horizontal="center" vertical="center" wrapText="1"/>
    </xf>
    <xf numFmtId="178" fontId="5" fillId="0" borderId="0" xfId="1" applyNumberFormat="1" applyFont="1" applyFill="1">
      <alignment vertical="center"/>
    </xf>
    <xf numFmtId="0" fontId="5" fillId="0" borderId="0" xfId="1" applyFont="1" applyFill="1" applyBorder="1" applyAlignment="1">
      <alignment vertical="center" justifyLastLine="1"/>
    </xf>
    <xf numFmtId="3" fontId="5" fillId="0" borderId="0" xfId="1" applyNumberFormat="1" applyFont="1" applyFill="1" applyAlignment="1">
      <alignment horizontal="right" vertical="center"/>
    </xf>
    <xf numFmtId="180" fontId="5" fillId="0" borderId="0" xfId="1" applyNumberFormat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1" fillId="0" borderId="0" xfId="1" applyFont="1" applyFill="1" applyBorder="1">
      <alignment vertical="center"/>
    </xf>
    <xf numFmtId="0" fontId="0" fillId="0" borderId="0" xfId="0" applyFill="1"/>
    <xf numFmtId="0" fontId="16" fillId="0" borderId="0" xfId="0" applyFont="1" applyFill="1"/>
    <xf numFmtId="0" fontId="12" fillId="0" borderId="0" xfId="0" applyFont="1" applyFill="1" applyAlignment="1">
      <alignment vertical="center"/>
    </xf>
    <xf numFmtId="0" fontId="17" fillId="0" borderId="0" xfId="0" applyFont="1" applyFill="1"/>
    <xf numFmtId="0" fontId="17" fillId="0" borderId="0" xfId="0" applyFont="1" applyFill="1" applyAlignment="1">
      <alignment horizontal="distributed" justifyLastLine="1"/>
    </xf>
    <xf numFmtId="0" fontId="17" fillId="0" borderId="14" xfId="0" applyFont="1" applyFill="1" applyBorder="1"/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/>
    <xf numFmtId="0" fontId="17" fillId="0" borderId="4" xfId="0" applyFont="1" applyFill="1" applyBorder="1"/>
    <xf numFmtId="0" fontId="17" fillId="0" borderId="7" xfId="0" applyFont="1" applyFill="1" applyBorder="1"/>
    <xf numFmtId="38" fontId="17" fillId="0" borderId="17" xfId="4" applyFont="1" applyFill="1" applyBorder="1" applyAlignment="1"/>
    <xf numFmtId="0" fontId="17" fillId="0" borderId="20" xfId="0" applyFont="1" applyFill="1" applyBorder="1"/>
    <xf numFmtId="0" fontId="17" fillId="0" borderId="17" xfId="0" applyFont="1" applyFill="1" applyBorder="1"/>
    <xf numFmtId="0" fontId="7" fillId="0" borderId="17" xfId="0" applyFont="1" applyFill="1" applyBorder="1"/>
    <xf numFmtId="0" fontId="17" fillId="0" borderId="8" xfId="0" applyFont="1" applyFill="1" applyBorder="1"/>
    <xf numFmtId="0" fontId="17" fillId="0" borderId="10" xfId="0" applyFont="1" applyFill="1" applyBorder="1" applyAlignment="1">
      <alignment horizontal="center" vertical="center" wrapText="1" shrinkToFit="1"/>
    </xf>
    <xf numFmtId="38" fontId="17" fillId="0" borderId="0" xfId="4" applyFont="1" applyFill="1" applyBorder="1" applyAlignment="1"/>
    <xf numFmtId="0" fontId="17" fillId="0" borderId="23" xfId="0" applyFont="1" applyFill="1" applyBorder="1"/>
    <xf numFmtId="0" fontId="18" fillId="0" borderId="10" xfId="0" applyFont="1" applyFill="1" applyBorder="1" applyAlignment="1">
      <alignment horizontal="center" vertical="center" wrapText="1" justifyLastLine="1"/>
    </xf>
    <xf numFmtId="0" fontId="17" fillId="0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wrapText="1" shrinkToFit="1"/>
    </xf>
    <xf numFmtId="0" fontId="17" fillId="0" borderId="0" xfId="0" applyFont="1" applyFill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23" fillId="0" borderId="0" xfId="0" applyFont="1" applyFill="1" applyAlignment="1"/>
    <xf numFmtId="0" fontId="0" fillId="0" borderId="0" xfId="0" applyFont="1" applyFill="1" applyBorder="1" applyAlignment="1"/>
    <xf numFmtId="0" fontId="18" fillId="0" borderId="1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7" xfId="0" applyFont="1" applyFill="1" applyBorder="1" applyAlignment="1">
      <alignment horizontal="distributed" justifyLastLine="1"/>
    </xf>
    <xf numFmtId="0" fontId="17" fillId="0" borderId="17" xfId="0" applyFont="1" applyFill="1" applyBorder="1" applyAlignment="1">
      <alignment horizontal="distributed" justifyLastLine="1"/>
    </xf>
    <xf numFmtId="0" fontId="17" fillId="0" borderId="1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/>
    </xf>
    <xf numFmtId="0" fontId="24" fillId="0" borderId="0" xfId="0" applyFont="1"/>
    <xf numFmtId="0" fontId="0" fillId="0" borderId="4" xfId="0" applyBorder="1"/>
    <xf numFmtId="0" fontId="17" fillId="0" borderId="0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7" fillId="0" borderId="26" xfId="0" applyFont="1" applyBorder="1"/>
    <xf numFmtId="0" fontId="17" fillId="0" borderId="7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26" fillId="0" borderId="0" xfId="0" applyFont="1"/>
    <xf numFmtId="0" fontId="17" fillId="0" borderId="2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38" fontId="17" fillId="0" borderId="0" xfId="0" applyNumberFormat="1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0" fontId="17" fillId="0" borderId="4" xfId="0" applyFont="1" applyBorder="1" applyAlignment="1">
      <alignment horizontal="right"/>
    </xf>
    <xf numFmtId="0" fontId="17" fillId="0" borderId="0" xfId="0" applyFont="1" applyFill="1" applyBorder="1" applyAlignment="1">
      <alignment vertical="center" justifyLastLine="1"/>
    </xf>
    <xf numFmtId="38" fontId="17" fillId="0" borderId="0" xfId="0" applyNumberFormat="1" applyFont="1" applyFill="1" applyBorder="1" applyAlignment="1">
      <alignment vertical="center" justifyLastLine="1"/>
    </xf>
    <xf numFmtId="0" fontId="17" fillId="0" borderId="23" xfId="0" applyFont="1" applyFill="1" applyBorder="1" applyAlignment="1">
      <alignment vertical="center" justifyLastLine="1"/>
    </xf>
    <xf numFmtId="38" fontId="17" fillId="0" borderId="0" xfId="4" applyFont="1" applyFill="1" applyBorder="1" applyAlignment="1">
      <alignment horizontal="right"/>
    </xf>
    <xf numFmtId="0" fontId="20" fillId="0" borderId="0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23" xfId="0" applyFont="1" applyFill="1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/>
    </xf>
    <xf numFmtId="0" fontId="17" fillId="0" borderId="0" xfId="0" applyFont="1" applyAlignment="1">
      <alignment horizontal="distributed"/>
    </xf>
    <xf numFmtId="0" fontId="21" fillId="0" borderId="0" xfId="0" applyFont="1"/>
    <xf numFmtId="0" fontId="27" fillId="0" borderId="0" xfId="0" applyFont="1"/>
    <xf numFmtId="38" fontId="20" fillId="3" borderId="17" xfId="4" applyFont="1" applyFill="1" applyBorder="1" applyAlignment="1"/>
    <xf numFmtId="38" fontId="20" fillId="0" borderId="17" xfId="4" applyFont="1" applyBorder="1" applyAlignment="1"/>
    <xf numFmtId="38" fontId="20" fillId="0" borderId="17" xfId="4" applyFont="1" applyBorder="1" applyAlignment="1">
      <alignment horizontal="right"/>
    </xf>
    <xf numFmtId="38" fontId="17" fillId="0" borderId="17" xfId="4" applyFont="1" applyBorder="1" applyAlignment="1">
      <alignment horizontal="right"/>
    </xf>
    <xf numFmtId="0" fontId="17" fillId="0" borderId="24" xfId="0" applyFont="1" applyBorder="1"/>
    <xf numFmtId="0" fontId="17" fillId="0" borderId="12" xfId="0" applyFont="1" applyBorder="1"/>
    <xf numFmtId="38" fontId="20" fillId="3" borderId="0" xfId="4" applyFont="1" applyFill="1" applyBorder="1" applyAlignment="1"/>
    <xf numFmtId="38" fontId="20" fillId="0" borderId="0" xfId="4" applyFont="1" applyAlignment="1"/>
    <xf numFmtId="38" fontId="20" fillId="0" borderId="0" xfId="4" applyFont="1" applyBorder="1" applyAlignment="1">
      <alignment horizontal="right"/>
    </xf>
    <xf numFmtId="38" fontId="20" fillId="4" borderId="0" xfId="4" applyFont="1" applyFill="1" applyAlignment="1"/>
    <xf numFmtId="38" fontId="17" fillId="0" borderId="0" xfId="4" applyFont="1" applyAlignment="1">
      <alignment horizontal="right"/>
    </xf>
    <xf numFmtId="0" fontId="17" fillId="0" borderId="0" xfId="0" applyFont="1" applyBorder="1" applyAlignment="1">
      <alignment horizontal="center" vertical="center"/>
    </xf>
    <xf numFmtId="38" fontId="20" fillId="3" borderId="0" xfId="4" applyFont="1" applyFill="1" applyAlignment="1"/>
    <xf numFmtId="0" fontId="17" fillId="0" borderId="0" xfId="0" applyFont="1" applyBorder="1" applyAlignment="1">
      <alignment horizontal="left"/>
    </xf>
    <xf numFmtId="0" fontId="17" fillId="0" borderId="18" xfId="0" applyFont="1" applyBorder="1" applyAlignment="1">
      <alignment horizontal="distributed" vertical="center" wrapText="1" justifyLastLine="1"/>
    </xf>
    <xf numFmtId="0" fontId="17" fillId="0" borderId="6" xfId="0" applyFont="1" applyBorder="1" applyAlignment="1">
      <alignment horizontal="distributed" vertical="center" wrapText="1" justifyLastLine="1"/>
    </xf>
    <xf numFmtId="0" fontId="17" fillId="0" borderId="18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176" fontId="5" fillId="0" borderId="0" xfId="1" applyNumberFormat="1" applyFont="1" applyFill="1" applyBorder="1" applyAlignment="1">
      <alignment horizontal="left" vertical="center"/>
    </xf>
    <xf numFmtId="180" fontId="5" fillId="0" borderId="0" xfId="1" applyNumberFormat="1" applyFont="1" applyFill="1" applyAlignment="1">
      <alignment horizontal="left" vertical="center"/>
    </xf>
    <xf numFmtId="0" fontId="21" fillId="0" borderId="0" xfId="0" applyFont="1" applyFill="1" applyAlignment="1">
      <alignment horizontal="right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176" fontId="5" fillId="0" borderId="19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/>
    </xf>
    <xf numFmtId="176" fontId="7" fillId="0" borderId="16" xfId="1" applyNumberFormat="1" applyFont="1" applyFill="1" applyBorder="1" applyAlignment="1">
      <alignment horizontal="center" vertical="center" wrapText="1"/>
    </xf>
    <xf numFmtId="176" fontId="7" fillId="0" borderId="18" xfId="1" applyNumberFormat="1" applyFont="1" applyFill="1" applyBorder="1" applyAlignment="1">
      <alignment horizontal="distributed" vertical="center" justifyLastLine="1"/>
    </xf>
    <xf numFmtId="176" fontId="7" fillId="0" borderId="6" xfId="1" applyNumberFormat="1" applyFont="1" applyFill="1" applyBorder="1" applyAlignment="1">
      <alignment horizontal="distributed" vertical="center" justifyLastLine="1"/>
    </xf>
    <xf numFmtId="176" fontId="5" fillId="0" borderId="18" xfId="1" applyNumberFormat="1" applyFont="1" applyFill="1" applyBorder="1" applyAlignment="1">
      <alignment horizontal="center" vertical="center"/>
    </xf>
    <xf numFmtId="176" fontId="7" fillId="0" borderId="18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distributed" vertical="center" justifyLastLine="1"/>
    </xf>
    <xf numFmtId="176" fontId="5" fillId="0" borderId="13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14" xfId="1" applyNumberFormat="1" applyFont="1" applyFill="1" applyBorder="1" applyAlignment="1">
      <alignment horizontal="center" vertical="center" wrapText="1"/>
    </xf>
    <xf numFmtId="176" fontId="7" fillId="0" borderId="5" xfId="1" applyNumberFormat="1" applyFont="1" applyFill="1" applyBorder="1" applyAlignment="1">
      <alignment horizontal="distributed" vertical="center" justifyLastLine="1"/>
    </xf>
    <xf numFmtId="176" fontId="7" fillId="0" borderId="16" xfId="1" applyNumberFormat="1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7" fillId="0" borderId="10" xfId="1" applyNumberFormat="1" applyFont="1" applyFill="1" applyBorder="1" applyAlignment="1">
      <alignment horizontal="distributed" vertical="center" justifyLastLine="1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distributed" vertical="center" justifyLastLine="1"/>
    </xf>
    <xf numFmtId="176" fontId="7" fillId="0" borderId="11" xfId="1" applyNumberFormat="1" applyFont="1" applyFill="1" applyBorder="1" applyAlignment="1">
      <alignment horizontal="distributed" vertical="center" justifyLastLine="1"/>
    </xf>
    <xf numFmtId="176" fontId="7" fillId="0" borderId="15" xfId="1" applyNumberFormat="1" applyFont="1" applyFill="1" applyBorder="1" applyAlignment="1">
      <alignment horizontal="distributed" vertical="center" justifyLastLine="1"/>
    </xf>
    <xf numFmtId="176" fontId="7" fillId="0" borderId="1" xfId="1" applyNumberFormat="1" applyFont="1" applyFill="1" applyBorder="1" applyAlignment="1">
      <alignment horizontal="distributed" vertical="center" justifyLastLine="1"/>
    </xf>
    <xf numFmtId="176" fontId="7" fillId="0" borderId="12" xfId="1" applyNumberFormat="1" applyFont="1" applyFill="1" applyBorder="1" applyAlignment="1">
      <alignment horizontal="distributed" vertical="center" justifyLastLine="1"/>
    </xf>
    <xf numFmtId="176" fontId="7" fillId="0" borderId="24" xfId="1" applyNumberFormat="1" applyFont="1" applyFill="1" applyBorder="1" applyAlignment="1">
      <alignment horizontal="distributed" vertical="center" justifyLastLine="1"/>
    </xf>
    <xf numFmtId="176" fontId="7" fillId="0" borderId="2" xfId="1" applyNumberFormat="1" applyFont="1" applyFill="1" applyBorder="1" applyAlignment="1">
      <alignment horizontal="distributed" vertical="center" justifyLastLine="1"/>
    </xf>
    <xf numFmtId="176" fontId="5" fillId="0" borderId="9" xfId="1" applyNumberFormat="1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distributed" vertical="center" justifyLastLine="1"/>
    </xf>
    <xf numFmtId="176" fontId="5" fillId="0" borderId="10" xfId="1" applyNumberFormat="1" applyFont="1" applyFill="1" applyBorder="1" applyAlignment="1">
      <alignment horizontal="distributed" vertical="center" justifyLastLine="1"/>
    </xf>
    <xf numFmtId="176" fontId="5" fillId="0" borderId="12" xfId="1" applyNumberFormat="1" applyFont="1" applyFill="1" applyBorder="1" applyAlignment="1">
      <alignment horizontal="distributed" vertical="center" justifyLastLine="1"/>
    </xf>
    <xf numFmtId="3" fontId="5" fillId="0" borderId="17" xfId="1" applyNumberFormat="1" applyFont="1" applyFill="1" applyBorder="1">
      <alignment vertical="center"/>
    </xf>
    <xf numFmtId="3" fontId="5" fillId="0" borderId="0" xfId="1" applyNumberFormat="1" applyFont="1" applyFill="1">
      <alignment vertical="center"/>
    </xf>
    <xf numFmtId="178" fontId="5" fillId="0" borderId="0" xfId="1" applyNumberFormat="1" applyFont="1" applyFill="1" applyBorder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/>
    </xf>
    <xf numFmtId="179" fontId="5" fillId="0" borderId="17" xfId="3" applyNumberFormat="1" applyFont="1" applyFill="1" applyBorder="1">
      <alignment vertical="center"/>
    </xf>
    <xf numFmtId="179" fontId="5" fillId="0" borderId="0" xfId="3" applyNumberFormat="1" applyFont="1" applyFill="1">
      <alignment vertical="center"/>
    </xf>
    <xf numFmtId="180" fontId="5" fillId="0" borderId="0" xfId="1" applyNumberFormat="1" applyFont="1" applyFill="1">
      <alignment vertical="center"/>
    </xf>
    <xf numFmtId="0" fontId="5" fillId="0" borderId="22" xfId="1" applyFont="1" applyFill="1" applyBorder="1" applyAlignment="1">
      <alignment horizontal="distributed" vertical="center" justifyLastLine="1"/>
    </xf>
    <xf numFmtId="0" fontId="5" fillId="0" borderId="13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23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horizontal="distributed" vertical="center" justifyLastLine="1"/>
    </xf>
    <xf numFmtId="0" fontId="5" fillId="0" borderId="20" xfId="1" applyFont="1" applyFill="1" applyBorder="1" applyAlignment="1">
      <alignment horizontal="distributed" vertical="center" justifyLastLine="1"/>
    </xf>
    <xf numFmtId="0" fontId="5" fillId="0" borderId="25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distributed" vertical="center"/>
    </xf>
    <xf numFmtId="0" fontId="8" fillId="0" borderId="3" xfId="1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horizontal="distributed" vertical="center"/>
    </xf>
    <xf numFmtId="0" fontId="13" fillId="0" borderId="3" xfId="1" applyFont="1" applyFill="1" applyBorder="1" applyAlignment="1">
      <alignment horizontal="distributed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distributed" vertical="center" wrapText="1"/>
    </xf>
    <xf numFmtId="0" fontId="13" fillId="0" borderId="3" xfId="1" applyFont="1" applyFill="1" applyBorder="1" applyAlignment="1">
      <alignment horizontal="distributed" vertical="center" wrapText="1"/>
    </xf>
    <xf numFmtId="3" fontId="5" fillId="0" borderId="0" xfId="1" applyNumberFormat="1" applyFont="1" applyFill="1" applyAlignment="1">
      <alignment horizontal="right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5" xfId="1" applyFont="1" applyFill="1" applyBorder="1" applyAlignment="1">
      <alignment horizontal="center" vertical="center" justifyLastLine="1"/>
    </xf>
    <xf numFmtId="0" fontId="5" fillId="0" borderId="12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3" fontId="5" fillId="0" borderId="0" xfId="1" applyNumberFormat="1" applyFont="1" applyFill="1" applyAlignment="1"/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right" vertical="center"/>
    </xf>
    <xf numFmtId="0" fontId="5" fillId="0" borderId="11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distributed" vertical="center" justifyLastLine="1"/>
    </xf>
    <xf numFmtId="0" fontId="17" fillId="0" borderId="15" xfId="0" applyFont="1" applyFill="1" applyBorder="1" applyAlignment="1">
      <alignment horizontal="distributed" vertical="center" justifyLastLine="1"/>
    </xf>
    <xf numFmtId="0" fontId="17" fillId="0" borderId="1" xfId="0" applyFont="1" applyFill="1" applyBorder="1" applyAlignment="1">
      <alignment horizontal="distributed" vertical="center" justifyLastLine="1"/>
    </xf>
    <xf numFmtId="0" fontId="17" fillId="0" borderId="13" xfId="0" applyFont="1" applyFill="1" applyBorder="1" applyAlignment="1">
      <alignment horizontal="distributed" vertical="center" wrapText="1" justifyLastLine="1"/>
    </xf>
    <xf numFmtId="0" fontId="17" fillId="0" borderId="14" xfId="0" applyFont="1" applyFill="1" applyBorder="1" applyAlignment="1">
      <alignment horizontal="distributed" vertical="center" wrapText="1" justifyLastLine="1"/>
    </xf>
    <xf numFmtId="0" fontId="17" fillId="0" borderId="19" xfId="0" applyFont="1" applyFill="1" applyBorder="1" applyAlignment="1">
      <alignment horizontal="distributed" vertical="center" justifyLastLine="1"/>
    </xf>
    <xf numFmtId="0" fontId="17" fillId="0" borderId="20" xfId="0" applyFont="1" applyFill="1" applyBorder="1" applyAlignment="1">
      <alignment horizontal="distributed" vertical="center" justifyLastLine="1"/>
    </xf>
    <xf numFmtId="0" fontId="17" fillId="0" borderId="19" xfId="0" applyFont="1" applyFill="1" applyBorder="1" applyAlignment="1">
      <alignment horizontal="distributed" vertical="center" wrapText="1" justifyLastLine="1"/>
    </xf>
    <xf numFmtId="0" fontId="17" fillId="0" borderId="20" xfId="0" applyFont="1" applyFill="1" applyBorder="1" applyAlignment="1">
      <alignment horizontal="distributed" vertical="center" wrapText="1" justifyLastLine="1"/>
    </xf>
    <xf numFmtId="0" fontId="17" fillId="0" borderId="5" xfId="0" applyFont="1" applyBorder="1" applyAlignment="1">
      <alignment horizontal="center" vertical="center" justifyLastLine="1"/>
    </xf>
    <xf numFmtId="0" fontId="17" fillId="0" borderId="6" xfId="0" applyFont="1" applyBorder="1" applyAlignment="1">
      <alignment horizontal="center" vertical="center" justifyLastLine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textRotation="255"/>
    </xf>
    <xf numFmtId="0" fontId="17" fillId="0" borderId="13" xfId="0" applyFont="1" applyBorder="1" applyAlignment="1">
      <alignment horizontal="center" vertical="center" wrapText="1" justifyLastLine="1"/>
    </xf>
    <xf numFmtId="0" fontId="17" fillId="0" borderId="14" xfId="0" applyFont="1" applyBorder="1" applyAlignment="1">
      <alignment horizontal="center" vertical="center" wrapText="1" justifyLastLine="1"/>
    </xf>
    <xf numFmtId="0" fontId="17" fillId="0" borderId="5" xfId="0" applyFont="1" applyBorder="1" applyAlignment="1">
      <alignment horizontal="center" vertical="center" wrapText="1" justifyLastLine="1"/>
    </xf>
    <xf numFmtId="0" fontId="17" fillId="0" borderId="6" xfId="0" applyFont="1" applyBorder="1" applyAlignment="1">
      <alignment horizontal="center" vertical="center" wrapText="1" justifyLastLine="1"/>
    </xf>
    <xf numFmtId="0" fontId="17" fillId="0" borderId="17" xfId="0" applyFont="1" applyFill="1" applyBorder="1" applyAlignment="1">
      <alignment horizontal="left" shrinkToFit="1"/>
    </xf>
    <xf numFmtId="0" fontId="17" fillId="0" borderId="0" xfId="0" applyFont="1" applyFill="1" applyBorder="1" applyAlignment="1">
      <alignment horizontal="left" shrinkToFit="1"/>
    </xf>
    <xf numFmtId="0" fontId="17" fillId="0" borderId="3" xfId="0" applyFont="1" applyFill="1" applyBorder="1" applyAlignment="1">
      <alignment horizontal="left" shrinkToFit="1"/>
    </xf>
    <xf numFmtId="0" fontId="17" fillId="0" borderId="22" xfId="0" applyFont="1" applyFill="1" applyBorder="1" applyAlignment="1">
      <alignment horizontal="distributed" vertical="center" wrapText="1"/>
    </xf>
    <xf numFmtId="0" fontId="17" fillId="0" borderId="13" xfId="0" applyFont="1" applyFill="1" applyBorder="1" applyAlignment="1">
      <alignment horizontal="distributed" vertical="center" wrapText="1"/>
    </xf>
    <xf numFmtId="0" fontId="17" fillId="0" borderId="23" xfId="0" applyFont="1" applyFill="1" applyBorder="1" applyAlignment="1">
      <alignment horizontal="distributed" vertical="center" wrapText="1"/>
    </xf>
    <xf numFmtId="0" fontId="17" fillId="0" borderId="14" xfId="0" applyFont="1" applyFill="1" applyBorder="1" applyAlignment="1">
      <alignment horizontal="distributed" vertical="center" wrapText="1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17" fillId="0" borderId="3" xfId="0" applyFont="1" applyFill="1" applyBorder="1" applyAlignment="1">
      <alignment horizontal="left" vertical="center" shrinkToFi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distributed"/>
    </xf>
    <xf numFmtId="0" fontId="25" fillId="0" borderId="3" xfId="0" applyFont="1" applyBorder="1" applyAlignment="1">
      <alignment horizontal="distributed"/>
    </xf>
    <xf numFmtId="0" fontId="17" fillId="0" borderId="0" xfId="0" applyFont="1" applyFill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22" xfId="0" applyFont="1" applyBorder="1" applyAlignment="1">
      <alignment horizontal="distributed" vertical="center" wrapText="1" justifyLastLine="1"/>
    </xf>
    <xf numFmtId="0" fontId="17" fillId="0" borderId="23" xfId="0" applyFont="1" applyBorder="1" applyAlignment="1">
      <alignment horizontal="distributed" vertical="center" wrapText="1" justifyLastLine="1"/>
    </xf>
    <xf numFmtId="0" fontId="17" fillId="0" borderId="22" xfId="0" applyFont="1" applyBorder="1" applyAlignment="1">
      <alignment horizontal="distributed" vertical="center" justifyLastLine="1"/>
    </xf>
    <xf numFmtId="0" fontId="17" fillId="0" borderId="23" xfId="0" applyFont="1" applyBorder="1" applyAlignment="1">
      <alignment horizontal="distributed" vertical="center" justifyLastLine="1"/>
    </xf>
    <xf numFmtId="0" fontId="17" fillId="0" borderId="0" xfId="0" applyFont="1" applyBorder="1" applyAlignment="1">
      <alignment horizontal="distributed" vertical="center" wrapText="1" justifyLastLine="1"/>
    </xf>
    <xf numFmtId="0" fontId="17" fillId="0" borderId="3" xfId="0" applyFont="1" applyBorder="1" applyAlignment="1">
      <alignment horizontal="distributed" vertical="center" wrapText="1" justifyLastLine="1"/>
    </xf>
    <xf numFmtId="0" fontId="17" fillId="0" borderId="7" xfId="0" applyFont="1" applyBorder="1" applyAlignment="1">
      <alignment horizontal="distributed" vertical="center" justifyLastLine="1"/>
    </xf>
    <xf numFmtId="0" fontId="17" fillId="0" borderId="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distributed" justifyLastLine="1"/>
    </xf>
    <xf numFmtId="0" fontId="17" fillId="0" borderId="15" xfId="0" applyFont="1" applyBorder="1" applyAlignment="1">
      <alignment horizontal="distributed" justifyLastLine="1"/>
    </xf>
    <xf numFmtId="0" fontId="17" fillId="0" borderId="1" xfId="0" applyFont="1" applyBorder="1" applyAlignment="1">
      <alignment horizontal="distributed" justifyLastLine="1"/>
    </xf>
    <xf numFmtId="0" fontId="17" fillId="0" borderId="0" xfId="0" applyFont="1" applyBorder="1" applyAlignment="1">
      <alignment horizontal="distributed" justifyLastLine="1"/>
    </xf>
    <xf numFmtId="0" fontId="17" fillId="0" borderId="3" xfId="0" applyFont="1" applyBorder="1" applyAlignment="1">
      <alignment horizontal="distributed" justifyLastLine="1"/>
    </xf>
    <xf numFmtId="0" fontId="17" fillId="0" borderId="0" xfId="0" applyFont="1" applyAlignment="1">
      <alignment horizontal="distributed"/>
    </xf>
    <xf numFmtId="0" fontId="17" fillId="0" borderId="3" xfId="0" applyFont="1" applyBorder="1" applyAlignment="1">
      <alignment horizontal="distributed"/>
    </xf>
    <xf numFmtId="38" fontId="17" fillId="3" borderId="17" xfId="4" applyFont="1" applyFill="1" applyBorder="1" applyAlignment="1">
      <alignment horizontal="right"/>
    </xf>
    <xf numFmtId="38" fontId="17" fillId="3" borderId="0" xfId="4" applyFont="1" applyFill="1" applyBorder="1" applyAlignment="1">
      <alignment horizontal="right"/>
    </xf>
    <xf numFmtId="38" fontId="17" fillId="4" borderId="0" xfId="4" applyFont="1" applyFill="1" applyAlignment="1">
      <alignment horizontal="right"/>
    </xf>
    <xf numFmtId="0" fontId="17" fillId="2" borderId="0" xfId="0" applyFont="1" applyFill="1" applyBorder="1" applyAlignment="1">
      <alignment horizontal="distributed"/>
    </xf>
    <xf numFmtId="0" fontId="17" fillId="2" borderId="3" xfId="0" applyFont="1" applyFill="1" applyBorder="1" applyAlignment="1">
      <alignment horizontal="distributed"/>
    </xf>
    <xf numFmtId="38" fontId="17" fillId="4" borderId="0" xfId="4" applyFont="1" applyFill="1" applyBorder="1" applyAlignment="1">
      <alignment horizontal="right"/>
    </xf>
    <xf numFmtId="0" fontId="17" fillId="0" borderId="0" xfId="0" applyFont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38" fontId="17" fillId="3" borderId="0" xfId="4" applyFont="1" applyFill="1" applyAlignment="1">
      <alignment horizontal="right"/>
    </xf>
    <xf numFmtId="0" fontId="17" fillId="0" borderId="0" xfId="0" applyFont="1" applyAlignment="1">
      <alignment horizontal="left"/>
    </xf>
    <xf numFmtId="0" fontId="17" fillId="0" borderId="19" xfId="0" applyFont="1" applyBorder="1" applyAlignment="1">
      <alignment horizontal="distributed" justifyLastLine="1"/>
    </xf>
    <xf numFmtId="0" fontId="17" fillId="0" borderId="22" xfId="0" applyFont="1" applyBorder="1" applyAlignment="1">
      <alignment horizontal="distributed" justifyLastLine="1"/>
    </xf>
    <xf numFmtId="0" fontId="17" fillId="0" borderId="20" xfId="0" applyFont="1" applyBorder="1" applyAlignment="1">
      <alignment horizontal="distributed" justifyLastLine="1"/>
    </xf>
    <xf numFmtId="0" fontId="17" fillId="0" borderId="23" xfId="0" applyFont="1" applyBorder="1" applyAlignment="1">
      <alignment horizontal="distributed" justifyLastLine="1"/>
    </xf>
    <xf numFmtId="3" fontId="17" fillId="0" borderId="0" xfId="0" applyNumberFormat="1" applyFont="1" applyFill="1" applyAlignment="1">
      <alignment horizontal="right"/>
    </xf>
  </cellXfs>
  <cellStyles count="5">
    <cellStyle name="パーセント" xfId="3" builtinId="5"/>
    <cellStyle name="桁区切り" xfId="4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15"/>
  <cols>
    <col min="1" max="2" width="9" style="1"/>
    <col min="3" max="13" width="6.25" style="1" customWidth="1"/>
    <col min="14" max="14" width="5" style="1" customWidth="1"/>
    <col min="15" max="27" width="6.25" style="1" customWidth="1"/>
    <col min="28" max="16384" width="9" style="1"/>
  </cols>
  <sheetData>
    <row r="1" spans="1:28" ht="13.5" x14ac:dyDescent="0.15">
      <c r="A1" s="5" t="s">
        <v>5</v>
      </c>
      <c r="Z1" s="21"/>
      <c r="AA1" s="22" t="s">
        <v>215</v>
      </c>
    </row>
    <row r="3" spans="1:28" s="2" customFormat="1" ht="14.25" x14ac:dyDescent="0.15">
      <c r="A3" s="6" t="s">
        <v>214</v>
      </c>
    </row>
    <row r="4" spans="1:28" s="2" customFormat="1" ht="6" customHeight="1" x14ac:dyDescent="0.15"/>
    <row r="5" spans="1:28" s="2" customFormat="1" ht="13.5" x14ac:dyDescent="0.15">
      <c r="A5" s="7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1"/>
      <c r="X5" s="21"/>
      <c r="Y5" s="21"/>
      <c r="Z5" s="21"/>
      <c r="AA5" s="22" t="s">
        <v>209</v>
      </c>
    </row>
    <row r="6" spans="1:28" s="2" customFormat="1" ht="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2"/>
      <c r="X6" s="22"/>
      <c r="Y6" s="22"/>
      <c r="Z6" s="22"/>
      <c r="AA6" s="22"/>
    </row>
    <row r="7" spans="1:28" ht="13.5" customHeight="1" x14ac:dyDescent="0.15">
      <c r="A7" s="200" t="s">
        <v>18</v>
      </c>
      <c r="B7" s="202" t="s">
        <v>1</v>
      </c>
      <c r="C7" s="198" t="s">
        <v>17</v>
      </c>
      <c r="D7" s="198"/>
      <c r="E7" s="198"/>
      <c r="F7" s="198"/>
      <c r="G7" s="198"/>
      <c r="H7" s="198"/>
      <c r="I7" s="198"/>
      <c r="J7" s="198"/>
      <c r="K7" s="198"/>
      <c r="L7" s="198"/>
      <c r="M7" s="199"/>
      <c r="N7" s="12"/>
      <c r="O7" s="200" t="s">
        <v>23</v>
      </c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9"/>
    </row>
    <row r="8" spans="1:28" s="3" customFormat="1" ht="21" customHeight="1" x14ac:dyDescent="0.15">
      <c r="A8" s="201"/>
      <c r="B8" s="203"/>
      <c r="C8" s="16" t="s">
        <v>12</v>
      </c>
      <c r="D8" s="16" t="s">
        <v>30</v>
      </c>
      <c r="E8" s="16" t="s">
        <v>31</v>
      </c>
      <c r="F8" s="17" t="s">
        <v>28</v>
      </c>
      <c r="G8" s="16" t="s">
        <v>10</v>
      </c>
      <c r="H8" s="16" t="s">
        <v>35</v>
      </c>
      <c r="I8" s="16" t="s">
        <v>40</v>
      </c>
      <c r="J8" s="16" t="s">
        <v>37</v>
      </c>
      <c r="K8" s="16" t="s">
        <v>42</v>
      </c>
      <c r="L8" s="16" t="s">
        <v>34</v>
      </c>
      <c r="M8" s="19" t="s">
        <v>45</v>
      </c>
      <c r="N8" s="9"/>
      <c r="O8" s="8" t="s">
        <v>47</v>
      </c>
      <c r="P8" s="16" t="s">
        <v>48</v>
      </c>
      <c r="Q8" s="17" t="s">
        <v>33</v>
      </c>
      <c r="R8" s="16" t="s">
        <v>50</v>
      </c>
      <c r="S8" s="17" t="s">
        <v>51</v>
      </c>
      <c r="T8" s="16" t="s">
        <v>54</v>
      </c>
      <c r="U8" s="16" t="s">
        <v>55</v>
      </c>
      <c r="V8" s="16" t="s">
        <v>57</v>
      </c>
      <c r="W8" s="16" t="s">
        <v>58</v>
      </c>
      <c r="X8" s="16" t="s">
        <v>49</v>
      </c>
      <c r="Y8" s="16" t="s">
        <v>59</v>
      </c>
      <c r="Z8" s="16" t="s">
        <v>60</v>
      </c>
      <c r="AA8" s="23" t="s">
        <v>63</v>
      </c>
    </row>
    <row r="9" spans="1:28" s="3" customFormat="1" ht="6.75" customHeight="1" x14ac:dyDescent="0.15">
      <c r="A9" s="9"/>
      <c r="B9" s="13"/>
      <c r="C9" s="9"/>
      <c r="D9" s="9"/>
      <c r="E9" s="9"/>
      <c r="F9" s="18"/>
      <c r="G9" s="9"/>
      <c r="H9" s="9"/>
      <c r="I9" s="9"/>
      <c r="J9" s="9"/>
      <c r="K9" s="9"/>
      <c r="L9" s="9"/>
      <c r="M9" s="9"/>
      <c r="N9" s="9"/>
      <c r="O9" s="9"/>
      <c r="P9" s="9"/>
      <c r="Q9" s="18"/>
      <c r="R9" s="9"/>
      <c r="S9" s="18"/>
      <c r="T9" s="9"/>
      <c r="U9" s="9"/>
      <c r="V9" s="9"/>
      <c r="W9" s="9"/>
      <c r="X9" s="9"/>
      <c r="Y9" s="9"/>
      <c r="Z9" s="9"/>
      <c r="AA9" s="24"/>
    </row>
    <row r="10" spans="1:28" s="4" customFormat="1" ht="13.5" customHeight="1" x14ac:dyDescent="0.15">
      <c r="A10" s="10" t="s">
        <v>64</v>
      </c>
      <c r="B10" s="14">
        <f t="shared" ref="B10:B22" si="0">C10+B28</f>
        <v>670</v>
      </c>
      <c r="C10" s="14">
        <f t="shared" ref="C10:C22" si="1">SUM(D10:AA10)</f>
        <v>240</v>
      </c>
      <c r="D10" s="14">
        <v>45</v>
      </c>
      <c r="E10" s="14">
        <v>13</v>
      </c>
      <c r="F10" s="14">
        <v>43</v>
      </c>
      <c r="G10" s="14">
        <v>4</v>
      </c>
      <c r="H10" s="14">
        <v>7</v>
      </c>
      <c r="I10" s="14">
        <v>14</v>
      </c>
      <c r="J10" s="14" t="s">
        <v>26</v>
      </c>
      <c r="K10" s="14">
        <v>2</v>
      </c>
      <c r="L10" s="14">
        <v>14</v>
      </c>
      <c r="M10" s="14">
        <v>17</v>
      </c>
      <c r="N10" s="14"/>
      <c r="O10" s="14" t="s">
        <v>26</v>
      </c>
      <c r="P10" s="14">
        <v>2</v>
      </c>
      <c r="Q10" s="14" t="s">
        <v>210</v>
      </c>
      <c r="R10" s="14">
        <v>7</v>
      </c>
      <c r="S10" s="14">
        <v>2</v>
      </c>
      <c r="T10" s="14">
        <v>2</v>
      </c>
      <c r="U10" s="14">
        <v>7</v>
      </c>
      <c r="V10" s="14">
        <v>19</v>
      </c>
      <c r="W10" s="14">
        <v>4</v>
      </c>
      <c r="X10" s="14">
        <v>1</v>
      </c>
      <c r="Y10" s="14">
        <v>1</v>
      </c>
      <c r="Z10" s="14" t="s">
        <v>26</v>
      </c>
      <c r="AA10" s="14">
        <v>36</v>
      </c>
    </row>
    <row r="11" spans="1:28" s="4" customFormat="1" ht="13.5" customHeight="1" x14ac:dyDescent="0.15">
      <c r="A11" s="10">
        <v>7</v>
      </c>
      <c r="B11" s="14">
        <f t="shared" si="0"/>
        <v>731</v>
      </c>
      <c r="C11" s="14">
        <f t="shared" si="1"/>
        <v>294</v>
      </c>
      <c r="D11" s="14">
        <v>68</v>
      </c>
      <c r="E11" s="14">
        <v>13</v>
      </c>
      <c r="F11" s="14">
        <v>64</v>
      </c>
      <c r="G11" s="14">
        <v>12</v>
      </c>
      <c r="H11" s="14">
        <v>10</v>
      </c>
      <c r="I11" s="14">
        <v>13</v>
      </c>
      <c r="J11" s="14">
        <v>7</v>
      </c>
      <c r="K11" s="14">
        <v>7</v>
      </c>
      <c r="L11" s="14">
        <v>24</v>
      </c>
      <c r="M11" s="14">
        <v>6</v>
      </c>
      <c r="N11" s="14"/>
      <c r="O11" s="14">
        <v>1</v>
      </c>
      <c r="P11" s="14">
        <v>13</v>
      </c>
      <c r="Q11" s="14" t="s">
        <v>210</v>
      </c>
      <c r="R11" s="14">
        <v>1</v>
      </c>
      <c r="S11" s="14">
        <v>1</v>
      </c>
      <c r="T11" s="14">
        <v>7</v>
      </c>
      <c r="U11" s="14">
        <v>4</v>
      </c>
      <c r="V11" s="14">
        <v>15</v>
      </c>
      <c r="W11" s="14">
        <v>4</v>
      </c>
      <c r="X11" s="14">
        <v>1</v>
      </c>
      <c r="Y11" s="14">
        <v>1</v>
      </c>
      <c r="Z11" s="14">
        <v>1</v>
      </c>
      <c r="AA11" s="14">
        <v>21</v>
      </c>
    </row>
    <row r="12" spans="1:28" s="4" customFormat="1" ht="13.5" customHeight="1" x14ac:dyDescent="0.15">
      <c r="A12" s="10">
        <v>12</v>
      </c>
      <c r="B12" s="14">
        <f t="shared" si="0"/>
        <v>638</v>
      </c>
      <c r="C12" s="14">
        <f t="shared" si="1"/>
        <v>299</v>
      </c>
      <c r="D12" s="14">
        <v>56</v>
      </c>
      <c r="E12" s="14">
        <v>8</v>
      </c>
      <c r="F12" s="14">
        <v>74</v>
      </c>
      <c r="G12" s="14">
        <v>8</v>
      </c>
      <c r="H12" s="14">
        <v>16</v>
      </c>
      <c r="I12" s="14">
        <v>8</v>
      </c>
      <c r="J12" s="14">
        <v>11</v>
      </c>
      <c r="K12" s="14">
        <v>4</v>
      </c>
      <c r="L12" s="14">
        <v>12</v>
      </c>
      <c r="M12" s="14">
        <v>10</v>
      </c>
      <c r="N12" s="14"/>
      <c r="O12" s="14">
        <v>2</v>
      </c>
      <c r="P12" s="14" t="s">
        <v>26</v>
      </c>
      <c r="Q12" s="14" t="s">
        <v>210</v>
      </c>
      <c r="R12" s="14">
        <v>7</v>
      </c>
      <c r="S12" s="14" t="s">
        <v>26</v>
      </c>
      <c r="T12" s="14">
        <v>2</v>
      </c>
      <c r="U12" s="14">
        <v>7</v>
      </c>
      <c r="V12" s="14">
        <v>21</v>
      </c>
      <c r="W12" s="14">
        <v>9</v>
      </c>
      <c r="X12" s="14">
        <v>2</v>
      </c>
      <c r="Y12" s="14">
        <v>2</v>
      </c>
      <c r="Z12" s="14">
        <v>4</v>
      </c>
      <c r="AA12" s="14">
        <v>36</v>
      </c>
    </row>
    <row r="13" spans="1:28" s="4" customFormat="1" ht="13.5" customHeight="1" x14ac:dyDescent="0.15">
      <c r="A13" s="10">
        <v>15</v>
      </c>
      <c r="B13" s="14">
        <f t="shared" si="0"/>
        <v>580</v>
      </c>
      <c r="C13" s="14">
        <f t="shared" si="1"/>
        <v>278</v>
      </c>
      <c r="D13" s="14">
        <v>40</v>
      </c>
      <c r="E13" s="14">
        <v>14</v>
      </c>
      <c r="F13" s="14">
        <v>87</v>
      </c>
      <c r="G13" s="14">
        <v>8</v>
      </c>
      <c r="H13" s="14">
        <v>10</v>
      </c>
      <c r="I13" s="14">
        <v>14</v>
      </c>
      <c r="J13" s="14">
        <v>1</v>
      </c>
      <c r="K13" s="14">
        <v>5</v>
      </c>
      <c r="L13" s="14">
        <v>15</v>
      </c>
      <c r="M13" s="14">
        <v>6</v>
      </c>
      <c r="N13" s="14"/>
      <c r="O13" s="14">
        <v>5</v>
      </c>
      <c r="P13" s="14">
        <v>4</v>
      </c>
      <c r="Q13" s="14" t="s">
        <v>210</v>
      </c>
      <c r="R13" s="14">
        <v>10</v>
      </c>
      <c r="S13" s="14">
        <v>5</v>
      </c>
      <c r="T13" s="14">
        <v>1</v>
      </c>
      <c r="U13" s="14">
        <v>14</v>
      </c>
      <c r="V13" s="14">
        <v>10</v>
      </c>
      <c r="W13" s="14" t="s">
        <v>210</v>
      </c>
      <c r="X13" s="14" t="s">
        <v>26</v>
      </c>
      <c r="Y13" s="14">
        <v>1</v>
      </c>
      <c r="Z13" s="14">
        <v>2</v>
      </c>
      <c r="AA13" s="14">
        <v>26</v>
      </c>
    </row>
    <row r="14" spans="1:28" s="4" customFormat="1" ht="13.5" customHeight="1" x14ac:dyDescent="0.15">
      <c r="A14" s="10">
        <v>20</v>
      </c>
      <c r="B14" s="14">
        <f t="shared" si="0"/>
        <v>472</v>
      </c>
      <c r="C14" s="14">
        <f t="shared" si="1"/>
        <v>246</v>
      </c>
      <c r="D14" s="14">
        <v>47</v>
      </c>
      <c r="E14" s="14">
        <v>6</v>
      </c>
      <c r="F14" s="14">
        <v>81</v>
      </c>
      <c r="G14" s="14">
        <v>10</v>
      </c>
      <c r="H14" s="14">
        <v>17</v>
      </c>
      <c r="I14" s="14">
        <v>10</v>
      </c>
      <c r="J14" s="14">
        <v>2</v>
      </c>
      <c r="K14" s="14">
        <v>9</v>
      </c>
      <c r="L14" s="14">
        <v>18</v>
      </c>
      <c r="M14" s="14">
        <v>2</v>
      </c>
      <c r="N14" s="14"/>
      <c r="O14" s="14" t="s">
        <v>210</v>
      </c>
      <c r="P14" s="14">
        <v>4</v>
      </c>
      <c r="Q14" s="14" t="s">
        <v>26</v>
      </c>
      <c r="R14" s="14">
        <v>13</v>
      </c>
      <c r="S14" s="14">
        <v>2</v>
      </c>
      <c r="T14" s="14" t="s">
        <v>210</v>
      </c>
      <c r="U14" s="14" t="s">
        <v>210</v>
      </c>
      <c r="V14" s="14">
        <v>10</v>
      </c>
      <c r="W14" s="14" t="s">
        <v>210</v>
      </c>
      <c r="X14" s="14">
        <v>1</v>
      </c>
      <c r="Y14" s="14" t="s">
        <v>26</v>
      </c>
      <c r="Z14" s="14" t="s">
        <v>26</v>
      </c>
      <c r="AA14" s="14">
        <v>14</v>
      </c>
    </row>
    <row r="15" spans="1:28" s="4" customFormat="1" ht="13.5" customHeight="1" x14ac:dyDescent="0.15">
      <c r="A15" s="10">
        <v>21</v>
      </c>
      <c r="B15" s="14">
        <f t="shared" si="0"/>
        <v>457</v>
      </c>
      <c r="C15" s="14">
        <f t="shared" si="1"/>
        <v>235</v>
      </c>
      <c r="D15" s="14">
        <v>45</v>
      </c>
      <c r="E15" s="14">
        <v>6</v>
      </c>
      <c r="F15" s="14">
        <v>75</v>
      </c>
      <c r="G15" s="14">
        <v>9</v>
      </c>
      <c r="H15" s="14">
        <v>17</v>
      </c>
      <c r="I15" s="14">
        <v>12</v>
      </c>
      <c r="J15" s="14" t="s">
        <v>26</v>
      </c>
      <c r="K15" s="14">
        <v>9</v>
      </c>
      <c r="L15" s="14">
        <v>15</v>
      </c>
      <c r="M15" s="14">
        <v>2</v>
      </c>
      <c r="N15" s="14"/>
      <c r="O15" s="14" t="s">
        <v>26</v>
      </c>
      <c r="P15" s="14">
        <v>4</v>
      </c>
      <c r="Q15" s="14" t="s">
        <v>26</v>
      </c>
      <c r="R15" s="14">
        <v>13</v>
      </c>
      <c r="S15" s="14">
        <v>2</v>
      </c>
      <c r="T15" s="14" t="s">
        <v>26</v>
      </c>
      <c r="U15" s="14" t="s">
        <v>26</v>
      </c>
      <c r="V15" s="14">
        <v>10</v>
      </c>
      <c r="W15" s="14" t="s">
        <v>26</v>
      </c>
      <c r="X15" s="14">
        <v>1</v>
      </c>
      <c r="Y15" s="14" t="s">
        <v>26</v>
      </c>
      <c r="Z15" s="14" t="s">
        <v>26</v>
      </c>
      <c r="AA15" s="14">
        <v>15</v>
      </c>
      <c r="AB15" s="25" t="s">
        <v>211</v>
      </c>
    </row>
    <row r="16" spans="1:28" s="4" customFormat="1" ht="13.5" customHeight="1" x14ac:dyDescent="0.15">
      <c r="A16" s="10">
        <v>22</v>
      </c>
      <c r="B16" s="14">
        <f t="shared" si="0"/>
        <v>541</v>
      </c>
      <c r="C16" s="14">
        <f t="shared" si="1"/>
        <v>276</v>
      </c>
      <c r="D16" s="14">
        <v>61</v>
      </c>
      <c r="E16" s="14">
        <v>3</v>
      </c>
      <c r="F16" s="14">
        <v>83</v>
      </c>
      <c r="G16" s="14">
        <v>15</v>
      </c>
      <c r="H16" s="14">
        <v>12</v>
      </c>
      <c r="I16" s="14">
        <v>25</v>
      </c>
      <c r="J16" s="14">
        <v>1</v>
      </c>
      <c r="K16" s="14">
        <v>4</v>
      </c>
      <c r="L16" s="14">
        <v>14</v>
      </c>
      <c r="M16" s="14">
        <v>5</v>
      </c>
      <c r="N16" s="14"/>
      <c r="O16" s="14" t="s">
        <v>26</v>
      </c>
      <c r="P16" s="14">
        <v>4</v>
      </c>
      <c r="Q16" s="14" t="s">
        <v>26</v>
      </c>
      <c r="R16" s="14">
        <v>9</v>
      </c>
      <c r="S16" s="14">
        <v>5</v>
      </c>
      <c r="T16" s="14" t="s">
        <v>26</v>
      </c>
      <c r="U16" s="14" t="s">
        <v>26</v>
      </c>
      <c r="V16" s="14">
        <v>10</v>
      </c>
      <c r="W16" s="14" t="s">
        <v>26</v>
      </c>
      <c r="X16" s="14">
        <v>5</v>
      </c>
      <c r="Y16" s="14" t="s">
        <v>26</v>
      </c>
      <c r="Z16" s="14">
        <v>1</v>
      </c>
      <c r="AA16" s="14">
        <v>19</v>
      </c>
    </row>
    <row r="17" spans="1:27" s="4" customFormat="1" ht="13.5" customHeight="1" x14ac:dyDescent="0.15">
      <c r="A17" s="10">
        <v>23</v>
      </c>
      <c r="B17" s="14">
        <f t="shared" si="0"/>
        <v>494</v>
      </c>
      <c r="C17" s="14">
        <f t="shared" si="1"/>
        <v>263</v>
      </c>
      <c r="D17" s="14">
        <v>46</v>
      </c>
      <c r="E17" s="14">
        <v>8</v>
      </c>
      <c r="F17" s="14">
        <v>112</v>
      </c>
      <c r="G17" s="14">
        <v>12</v>
      </c>
      <c r="H17" s="14">
        <v>3</v>
      </c>
      <c r="I17" s="14">
        <v>10</v>
      </c>
      <c r="J17" s="14">
        <v>2</v>
      </c>
      <c r="K17" s="14">
        <v>1</v>
      </c>
      <c r="L17" s="14">
        <v>12</v>
      </c>
      <c r="M17" s="14">
        <v>2</v>
      </c>
      <c r="N17" s="14"/>
      <c r="O17" s="14" t="s">
        <v>26</v>
      </c>
      <c r="P17" s="14">
        <v>2</v>
      </c>
      <c r="Q17" s="14" t="s">
        <v>26</v>
      </c>
      <c r="R17" s="14">
        <v>5</v>
      </c>
      <c r="S17" s="14">
        <v>1</v>
      </c>
      <c r="T17" s="14" t="s">
        <v>26</v>
      </c>
      <c r="U17" s="14" t="s">
        <v>26</v>
      </c>
      <c r="V17" s="14">
        <v>40</v>
      </c>
      <c r="W17" s="14" t="s">
        <v>26</v>
      </c>
      <c r="X17" s="14" t="s">
        <v>26</v>
      </c>
      <c r="Y17" s="14" t="s">
        <v>26</v>
      </c>
      <c r="Z17" s="14" t="s">
        <v>26</v>
      </c>
      <c r="AA17" s="14">
        <v>7</v>
      </c>
    </row>
    <row r="18" spans="1:27" s="4" customFormat="1" ht="13.5" customHeight="1" x14ac:dyDescent="0.15">
      <c r="A18" s="10">
        <v>24</v>
      </c>
      <c r="B18" s="14">
        <f t="shared" si="0"/>
        <v>505</v>
      </c>
      <c r="C18" s="14">
        <f t="shared" si="1"/>
        <v>205</v>
      </c>
      <c r="D18" s="14">
        <v>19</v>
      </c>
      <c r="E18" s="14">
        <v>2</v>
      </c>
      <c r="F18" s="14">
        <v>57</v>
      </c>
      <c r="G18" s="14">
        <v>16</v>
      </c>
      <c r="H18" s="14">
        <v>8</v>
      </c>
      <c r="I18" s="14">
        <v>7</v>
      </c>
      <c r="J18" s="14" t="s">
        <v>26</v>
      </c>
      <c r="K18" s="14">
        <v>9</v>
      </c>
      <c r="L18" s="14">
        <v>27</v>
      </c>
      <c r="M18" s="14">
        <v>2</v>
      </c>
      <c r="N18" s="14"/>
      <c r="O18" s="14" t="s">
        <v>26</v>
      </c>
      <c r="P18" s="14" t="s">
        <v>26</v>
      </c>
      <c r="Q18" s="14" t="s">
        <v>26</v>
      </c>
      <c r="R18" s="14">
        <v>16</v>
      </c>
      <c r="S18" s="14">
        <v>2</v>
      </c>
      <c r="T18" s="14" t="s">
        <v>26</v>
      </c>
      <c r="U18" s="14" t="s">
        <v>26</v>
      </c>
      <c r="V18" s="14">
        <v>23</v>
      </c>
      <c r="W18" s="14" t="s">
        <v>26</v>
      </c>
      <c r="X18" s="14">
        <v>1</v>
      </c>
      <c r="Y18" s="14">
        <v>7</v>
      </c>
      <c r="Z18" s="14" t="s">
        <v>26</v>
      </c>
      <c r="AA18" s="14">
        <v>9</v>
      </c>
    </row>
    <row r="19" spans="1:27" s="4" customFormat="1" ht="13.5" customHeight="1" x14ac:dyDescent="0.15">
      <c r="A19" s="10">
        <v>25</v>
      </c>
      <c r="B19" s="14">
        <f t="shared" si="0"/>
        <v>522</v>
      </c>
      <c r="C19" s="14">
        <f t="shared" si="1"/>
        <v>240</v>
      </c>
      <c r="D19" s="14">
        <v>31</v>
      </c>
      <c r="E19" s="14">
        <v>7</v>
      </c>
      <c r="F19" s="14">
        <v>100</v>
      </c>
      <c r="G19" s="14">
        <v>8</v>
      </c>
      <c r="H19" s="14">
        <v>10</v>
      </c>
      <c r="I19" s="14">
        <v>9</v>
      </c>
      <c r="J19" s="14">
        <v>1</v>
      </c>
      <c r="K19" s="14">
        <v>6</v>
      </c>
      <c r="L19" s="14">
        <v>26</v>
      </c>
      <c r="M19" s="14">
        <v>5</v>
      </c>
      <c r="N19" s="14"/>
      <c r="O19" s="14" t="s">
        <v>26</v>
      </c>
      <c r="P19" s="14">
        <v>2</v>
      </c>
      <c r="Q19" s="14" t="s">
        <v>26</v>
      </c>
      <c r="R19" s="14">
        <v>6</v>
      </c>
      <c r="S19" s="14" t="s">
        <v>26</v>
      </c>
      <c r="T19" s="14" t="s">
        <v>26</v>
      </c>
      <c r="U19" s="14" t="s">
        <v>26</v>
      </c>
      <c r="V19" s="14">
        <v>23</v>
      </c>
      <c r="W19" s="14" t="s">
        <v>26</v>
      </c>
      <c r="X19" s="14">
        <v>1</v>
      </c>
      <c r="Y19" s="14" t="s">
        <v>26</v>
      </c>
      <c r="Z19" s="14" t="s">
        <v>26</v>
      </c>
      <c r="AA19" s="14">
        <v>5</v>
      </c>
    </row>
    <row r="20" spans="1:27" s="4" customFormat="1" ht="13.5" customHeight="1" x14ac:dyDescent="0.15">
      <c r="A20" s="10">
        <v>26</v>
      </c>
      <c r="B20" s="14">
        <f t="shared" si="0"/>
        <v>574</v>
      </c>
      <c r="C20" s="14">
        <f t="shared" si="1"/>
        <v>263</v>
      </c>
      <c r="D20" s="14">
        <v>38</v>
      </c>
      <c r="E20" s="14">
        <v>6</v>
      </c>
      <c r="F20" s="14">
        <v>115</v>
      </c>
      <c r="G20" s="14">
        <v>14</v>
      </c>
      <c r="H20" s="14">
        <v>5</v>
      </c>
      <c r="I20" s="14">
        <v>7</v>
      </c>
      <c r="J20" s="14">
        <v>1</v>
      </c>
      <c r="K20" s="14">
        <v>3</v>
      </c>
      <c r="L20" s="14">
        <v>21</v>
      </c>
      <c r="M20" s="14">
        <v>5</v>
      </c>
      <c r="N20" s="14"/>
      <c r="O20" s="14" t="s">
        <v>26</v>
      </c>
      <c r="P20" s="14" t="s">
        <v>26</v>
      </c>
      <c r="Q20" s="14">
        <v>5</v>
      </c>
      <c r="R20" s="14">
        <v>4</v>
      </c>
      <c r="S20" s="14">
        <v>1</v>
      </c>
      <c r="T20" s="14" t="s">
        <v>26</v>
      </c>
      <c r="U20" s="14" t="s">
        <v>26</v>
      </c>
      <c r="V20" s="14">
        <v>21</v>
      </c>
      <c r="W20" s="14" t="s">
        <v>26</v>
      </c>
      <c r="X20" s="14">
        <v>1</v>
      </c>
      <c r="Y20" s="14">
        <v>6</v>
      </c>
      <c r="Z20" s="14">
        <v>1</v>
      </c>
      <c r="AA20" s="14">
        <v>9</v>
      </c>
    </row>
    <row r="21" spans="1:27" s="4" customFormat="1" ht="13.5" customHeight="1" x14ac:dyDescent="0.15">
      <c r="A21" s="10">
        <v>27</v>
      </c>
      <c r="B21" s="14">
        <f t="shared" si="0"/>
        <v>515</v>
      </c>
      <c r="C21" s="14">
        <f t="shared" si="1"/>
        <v>263</v>
      </c>
      <c r="D21" s="14">
        <v>28</v>
      </c>
      <c r="E21" s="14">
        <v>7</v>
      </c>
      <c r="F21" s="14">
        <v>94</v>
      </c>
      <c r="G21" s="14">
        <v>15</v>
      </c>
      <c r="H21" s="14">
        <v>11</v>
      </c>
      <c r="I21" s="14">
        <v>16</v>
      </c>
      <c r="J21" s="14">
        <v>5</v>
      </c>
      <c r="K21" s="14">
        <v>4</v>
      </c>
      <c r="L21" s="14">
        <v>25</v>
      </c>
      <c r="M21" s="14">
        <v>14</v>
      </c>
      <c r="N21" s="14"/>
      <c r="O21" s="14" t="s">
        <v>26</v>
      </c>
      <c r="P21" s="14">
        <v>1</v>
      </c>
      <c r="Q21" s="14">
        <v>4</v>
      </c>
      <c r="R21" s="14">
        <v>3</v>
      </c>
      <c r="S21" s="14" t="s">
        <v>26</v>
      </c>
      <c r="T21" s="14" t="s">
        <v>26</v>
      </c>
      <c r="U21" s="14" t="s">
        <v>26</v>
      </c>
      <c r="V21" s="14">
        <v>28</v>
      </c>
      <c r="W21" s="14" t="s">
        <v>26</v>
      </c>
      <c r="X21" s="14">
        <v>1</v>
      </c>
      <c r="Y21" s="14">
        <v>1</v>
      </c>
      <c r="Z21" s="14">
        <v>1</v>
      </c>
      <c r="AA21" s="14">
        <v>5</v>
      </c>
    </row>
    <row r="22" spans="1:27" s="4" customFormat="1" ht="13.5" customHeight="1" x14ac:dyDescent="0.15">
      <c r="A22" s="10">
        <v>28</v>
      </c>
      <c r="B22" s="14">
        <f t="shared" si="0"/>
        <v>510</v>
      </c>
      <c r="C22" s="14">
        <f t="shared" si="1"/>
        <v>255</v>
      </c>
      <c r="D22" s="14">
        <v>36</v>
      </c>
      <c r="E22" s="14">
        <v>4</v>
      </c>
      <c r="F22" s="14">
        <v>102</v>
      </c>
      <c r="G22" s="14">
        <v>8</v>
      </c>
      <c r="H22" s="14">
        <v>9</v>
      </c>
      <c r="I22" s="14">
        <v>7</v>
      </c>
      <c r="J22" s="14">
        <v>1</v>
      </c>
      <c r="K22" s="14">
        <v>4</v>
      </c>
      <c r="L22" s="14">
        <v>26</v>
      </c>
      <c r="M22" s="14">
        <v>9</v>
      </c>
      <c r="N22" s="14"/>
      <c r="O22" s="14" t="s">
        <v>26</v>
      </c>
      <c r="P22" s="14" t="s">
        <v>26</v>
      </c>
      <c r="Q22" s="14">
        <v>1</v>
      </c>
      <c r="R22" s="14">
        <v>5</v>
      </c>
      <c r="S22" s="14">
        <v>4</v>
      </c>
      <c r="T22" s="14" t="s">
        <v>26</v>
      </c>
      <c r="U22" s="14" t="s">
        <v>26</v>
      </c>
      <c r="V22" s="14">
        <v>26</v>
      </c>
      <c r="W22" s="14" t="s">
        <v>26</v>
      </c>
      <c r="X22" s="14">
        <v>1</v>
      </c>
      <c r="Y22" s="14" t="s">
        <v>26</v>
      </c>
      <c r="Z22" s="14">
        <v>2</v>
      </c>
      <c r="AA22" s="14">
        <v>10</v>
      </c>
    </row>
    <row r="23" spans="1:27" s="4" customFormat="1" ht="6.75" customHeight="1" x14ac:dyDescent="0.15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1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15">
      <c r="A25" s="200" t="s">
        <v>18</v>
      </c>
      <c r="B25" s="198" t="s">
        <v>17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12"/>
      <c r="O25" s="200" t="s">
        <v>22</v>
      </c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9"/>
    </row>
    <row r="26" spans="1:27" s="3" customFormat="1" ht="21" customHeight="1" x14ac:dyDescent="0.15">
      <c r="A26" s="201"/>
      <c r="B26" s="16" t="s">
        <v>38</v>
      </c>
      <c r="C26" s="16" t="s">
        <v>65</v>
      </c>
      <c r="D26" s="16" t="s">
        <v>6</v>
      </c>
      <c r="E26" s="16" t="s">
        <v>67</v>
      </c>
      <c r="F26" s="16" t="s">
        <v>68</v>
      </c>
      <c r="G26" s="16" t="s">
        <v>52</v>
      </c>
      <c r="H26" s="16" t="s">
        <v>69</v>
      </c>
      <c r="I26" s="16" t="s">
        <v>70</v>
      </c>
      <c r="J26" s="16" t="s">
        <v>72</v>
      </c>
      <c r="K26" s="16" t="s">
        <v>20</v>
      </c>
      <c r="L26" s="16" t="s">
        <v>15</v>
      </c>
      <c r="M26" s="19" t="s">
        <v>73</v>
      </c>
      <c r="N26" s="9"/>
      <c r="O26" s="8" t="s">
        <v>74</v>
      </c>
      <c r="P26" s="17" t="s">
        <v>7</v>
      </c>
      <c r="Q26" s="16" t="s">
        <v>11</v>
      </c>
      <c r="R26" s="16" t="s">
        <v>44</v>
      </c>
      <c r="S26" s="16" t="s">
        <v>71</v>
      </c>
      <c r="T26" s="16" t="s">
        <v>2</v>
      </c>
      <c r="U26" s="16" t="s">
        <v>4</v>
      </c>
      <c r="V26" s="16" t="s">
        <v>76</v>
      </c>
      <c r="W26" s="16" t="s">
        <v>32</v>
      </c>
      <c r="X26" s="16" t="s">
        <v>78</v>
      </c>
      <c r="Y26" s="16" t="s">
        <v>79</v>
      </c>
      <c r="Z26" s="16" t="s">
        <v>14</v>
      </c>
      <c r="AA26" s="23" t="s">
        <v>43</v>
      </c>
    </row>
    <row r="27" spans="1:27" s="3" customFormat="1" ht="6.75" customHeight="1" x14ac:dyDescent="0.15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8"/>
      <c r="Q27" s="9"/>
      <c r="R27" s="9"/>
      <c r="S27" s="9"/>
      <c r="T27" s="9"/>
      <c r="U27" s="9"/>
      <c r="V27" s="9"/>
      <c r="W27" s="9"/>
      <c r="X27" s="9"/>
      <c r="Y27" s="9"/>
      <c r="Z27" s="9"/>
      <c r="AA27" s="24"/>
    </row>
    <row r="28" spans="1:27" s="4" customFormat="1" ht="13.5" customHeight="1" x14ac:dyDescent="0.15">
      <c r="A28" s="10" t="s">
        <v>64</v>
      </c>
      <c r="B28" s="14">
        <f t="shared" ref="B28:B40" si="2">SUM(C28:AA28)</f>
        <v>430</v>
      </c>
      <c r="C28" s="14">
        <v>2</v>
      </c>
      <c r="D28" s="14">
        <v>17</v>
      </c>
      <c r="E28" s="14">
        <v>106</v>
      </c>
      <c r="F28" s="14">
        <v>1</v>
      </c>
      <c r="G28" s="14">
        <v>4</v>
      </c>
      <c r="H28" s="14">
        <v>5</v>
      </c>
      <c r="I28" s="14">
        <v>4</v>
      </c>
      <c r="J28" s="14">
        <v>3</v>
      </c>
      <c r="K28" s="14">
        <v>6</v>
      </c>
      <c r="L28" s="14">
        <v>47</v>
      </c>
      <c r="M28" s="14">
        <v>31</v>
      </c>
      <c r="N28" s="14"/>
      <c r="O28" s="14">
        <v>82</v>
      </c>
      <c r="P28" s="14">
        <v>78</v>
      </c>
      <c r="Q28" s="14" t="s">
        <v>26</v>
      </c>
      <c r="R28" s="14">
        <v>8</v>
      </c>
      <c r="S28" s="14">
        <v>4</v>
      </c>
      <c r="T28" s="14">
        <v>5</v>
      </c>
      <c r="U28" s="14" t="s">
        <v>26</v>
      </c>
      <c r="V28" s="14" t="s">
        <v>26</v>
      </c>
      <c r="W28" s="14">
        <v>1</v>
      </c>
      <c r="X28" s="14" t="s">
        <v>26</v>
      </c>
      <c r="Y28" s="14">
        <v>15</v>
      </c>
      <c r="Z28" s="14">
        <v>10</v>
      </c>
      <c r="AA28" s="14">
        <v>1</v>
      </c>
    </row>
    <row r="29" spans="1:27" s="4" customFormat="1" ht="13.5" customHeight="1" x14ac:dyDescent="0.15">
      <c r="A29" s="10">
        <v>7</v>
      </c>
      <c r="B29" s="14">
        <f t="shared" si="2"/>
        <v>437</v>
      </c>
      <c r="C29" s="14">
        <v>18</v>
      </c>
      <c r="D29" s="14">
        <v>8</v>
      </c>
      <c r="E29" s="14">
        <v>99</v>
      </c>
      <c r="F29" s="14">
        <v>2</v>
      </c>
      <c r="G29" s="14">
        <v>5</v>
      </c>
      <c r="H29" s="14">
        <v>8</v>
      </c>
      <c r="I29" s="14">
        <v>10</v>
      </c>
      <c r="J29" s="14">
        <v>2</v>
      </c>
      <c r="K29" s="14">
        <v>2</v>
      </c>
      <c r="L29" s="14">
        <v>42</v>
      </c>
      <c r="M29" s="14">
        <v>49</v>
      </c>
      <c r="N29" s="14"/>
      <c r="O29" s="14">
        <v>103</v>
      </c>
      <c r="P29" s="14">
        <v>52</v>
      </c>
      <c r="Q29" s="14" t="s">
        <v>26</v>
      </c>
      <c r="R29" s="14">
        <v>4</v>
      </c>
      <c r="S29" s="14">
        <v>5</v>
      </c>
      <c r="T29" s="14" t="s">
        <v>26</v>
      </c>
      <c r="U29" s="14">
        <v>5</v>
      </c>
      <c r="V29" s="14" t="s">
        <v>26</v>
      </c>
      <c r="W29" s="14" t="s">
        <v>26</v>
      </c>
      <c r="X29" s="14" t="s">
        <v>26</v>
      </c>
      <c r="Y29" s="14">
        <v>15</v>
      </c>
      <c r="Z29" s="14">
        <v>4</v>
      </c>
      <c r="AA29" s="14">
        <v>4</v>
      </c>
    </row>
    <row r="30" spans="1:27" s="4" customFormat="1" ht="13.5" customHeight="1" x14ac:dyDescent="0.15">
      <c r="A30" s="10">
        <v>12</v>
      </c>
      <c r="B30" s="14">
        <f t="shared" si="2"/>
        <v>339</v>
      </c>
      <c r="C30" s="14">
        <v>12</v>
      </c>
      <c r="D30" s="14">
        <v>7</v>
      </c>
      <c r="E30" s="14">
        <v>112</v>
      </c>
      <c r="F30" s="14">
        <v>4</v>
      </c>
      <c r="G30" s="14">
        <v>3</v>
      </c>
      <c r="H30" s="14">
        <v>11</v>
      </c>
      <c r="I30" s="14">
        <v>4</v>
      </c>
      <c r="J30" s="14">
        <v>5</v>
      </c>
      <c r="K30" s="14">
        <v>9</v>
      </c>
      <c r="L30" s="14">
        <v>31</v>
      </c>
      <c r="M30" s="14">
        <v>21</v>
      </c>
      <c r="N30" s="14"/>
      <c r="O30" s="14">
        <v>62</v>
      </c>
      <c r="P30" s="14">
        <v>35</v>
      </c>
      <c r="Q30" s="14" t="s">
        <v>26</v>
      </c>
      <c r="R30" s="14">
        <v>2</v>
      </c>
      <c r="S30" s="14">
        <v>2</v>
      </c>
      <c r="T30" s="14" t="s">
        <v>26</v>
      </c>
      <c r="U30" s="14" t="s">
        <v>26</v>
      </c>
      <c r="V30" s="14" t="s">
        <v>26</v>
      </c>
      <c r="W30" s="14">
        <v>4</v>
      </c>
      <c r="X30" s="14" t="s">
        <v>26</v>
      </c>
      <c r="Y30" s="14">
        <v>8</v>
      </c>
      <c r="Z30" s="14">
        <v>5</v>
      </c>
      <c r="AA30" s="14">
        <v>2</v>
      </c>
    </row>
    <row r="31" spans="1:27" s="4" customFormat="1" ht="13.5" customHeight="1" x14ac:dyDescent="0.15">
      <c r="A31" s="10">
        <v>15</v>
      </c>
      <c r="B31" s="14">
        <f t="shared" si="2"/>
        <v>302</v>
      </c>
      <c r="C31" s="14">
        <v>7</v>
      </c>
      <c r="D31" s="14">
        <v>5</v>
      </c>
      <c r="E31" s="14">
        <v>109</v>
      </c>
      <c r="F31" s="14">
        <v>6</v>
      </c>
      <c r="G31" s="14">
        <v>6</v>
      </c>
      <c r="H31" s="14">
        <v>6</v>
      </c>
      <c r="I31" s="14">
        <v>9</v>
      </c>
      <c r="J31" s="14">
        <v>7</v>
      </c>
      <c r="K31" s="14">
        <v>6</v>
      </c>
      <c r="L31" s="14">
        <v>21</v>
      </c>
      <c r="M31" s="14">
        <v>23</v>
      </c>
      <c r="N31" s="14"/>
      <c r="O31" s="14">
        <v>43</v>
      </c>
      <c r="P31" s="14">
        <v>29</v>
      </c>
      <c r="Q31" s="14">
        <v>1</v>
      </c>
      <c r="R31" s="14">
        <v>2</v>
      </c>
      <c r="S31" s="14">
        <v>6</v>
      </c>
      <c r="T31" s="14" t="s">
        <v>26</v>
      </c>
      <c r="U31" s="14">
        <v>1</v>
      </c>
      <c r="V31" s="14">
        <v>2</v>
      </c>
      <c r="W31" s="14" t="s">
        <v>26</v>
      </c>
      <c r="X31" s="14">
        <v>1</v>
      </c>
      <c r="Y31" s="14">
        <v>7</v>
      </c>
      <c r="Z31" s="14">
        <v>4</v>
      </c>
      <c r="AA31" s="14">
        <v>1</v>
      </c>
    </row>
    <row r="32" spans="1:27" s="4" customFormat="1" ht="13.5" customHeight="1" x14ac:dyDescent="0.15">
      <c r="A32" s="10">
        <v>20</v>
      </c>
      <c r="B32" s="14">
        <f t="shared" si="2"/>
        <v>226</v>
      </c>
      <c r="C32" s="14">
        <v>10</v>
      </c>
      <c r="D32" s="14">
        <v>4</v>
      </c>
      <c r="E32" s="14">
        <v>75</v>
      </c>
      <c r="F32" s="14">
        <v>1</v>
      </c>
      <c r="G32" s="14">
        <v>7</v>
      </c>
      <c r="H32" s="14">
        <v>5</v>
      </c>
      <c r="I32" s="14">
        <v>5</v>
      </c>
      <c r="J32" s="14">
        <v>2</v>
      </c>
      <c r="K32" s="14">
        <v>1</v>
      </c>
      <c r="L32" s="14">
        <v>22</v>
      </c>
      <c r="M32" s="14">
        <v>9</v>
      </c>
      <c r="N32" s="14"/>
      <c r="O32" s="14">
        <v>40</v>
      </c>
      <c r="P32" s="14">
        <v>16</v>
      </c>
      <c r="Q32" s="14" t="s">
        <v>26</v>
      </c>
      <c r="R32" s="14">
        <v>2</v>
      </c>
      <c r="S32" s="14">
        <v>2</v>
      </c>
      <c r="T32" s="14" t="s">
        <v>26</v>
      </c>
      <c r="U32" s="14">
        <v>1</v>
      </c>
      <c r="V32" s="14">
        <v>2</v>
      </c>
      <c r="W32" s="14">
        <v>2</v>
      </c>
      <c r="X32" s="14">
        <v>2</v>
      </c>
      <c r="Y32" s="14">
        <v>7</v>
      </c>
      <c r="Z32" s="14">
        <v>7</v>
      </c>
      <c r="AA32" s="14">
        <v>4</v>
      </c>
    </row>
    <row r="33" spans="1:27" s="4" customFormat="1" ht="13.5" customHeight="1" x14ac:dyDescent="0.15">
      <c r="A33" s="10">
        <v>21</v>
      </c>
      <c r="B33" s="14">
        <f t="shared" si="2"/>
        <v>222</v>
      </c>
      <c r="C33" s="14">
        <v>10</v>
      </c>
      <c r="D33" s="14">
        <v>4</v>
      </c>
      <c r="E33" s="14">
        <v>75</v>
      </c>
      <c r="F33" s="14">
        <v>1</v>
      </c>
      <c r="G33" s="14">
        <v>7</v>
      </c>
      <c r="H33" s="14">
        <v>5</v>
      </c>
      <c r="I33" s="14">
        <v>5</v>
      </c>
      <c r="J33" s="14">
        <v>2</v>
      </c>
      <c r="K33" s="14">
        <v>1</v>
      </c>
      <c r="L33" s="14">
        <v>22</v>
      </c>
      <c r="M33" s="14">
        <v>9</v>
      </c>
      <c r="N33" s="14"/>
      <c r="O33" s="14">
        <v>40</v>
      </c>
      <c r="P33" s="14">
        <v>16</v>
      </c>
      <c r="Q33" s="14" t="s">
        <v>26</v>
      </c>
      <c r="R33" s="14">
        <v>2</v>
      </c>
      <c r="S33" s="14">
        <v>2</v>
      </c>
      <c r="T33" s="14" t="s">
        <v>26</v>
      </c>
      <c r="U33" s="14" t="s">
        <v>26</v>
      </c>
      <c r="V33" s="14">
        <v>1</v>
      </c>
      <c r="W33" s="14">
        <v>3</v>
      </c>
      <c r="X33" s="14">
        <v>3</v>
      </c>
      <c r="Y33" s="14">
        <v>7</v>
      </c>
      <c r="Z33" s="14">
        <v>6</v>
      </c>
      <c r="AA33" s="14">
        <v>1</v>
      </c>
    </row>
    <row r="34" spans="1:27" s="4" customFormat="1" ht="13.5" customHeight="1" x14ac:dyDescent="0.15">
      <c r="A34" s="10">
        <v>22</v>
      </c>
      <c r="B34" s="14">
        <f t="shared" si="2"/>
        <v>265</v>
      </c>
      <c r="C34" s="14">
        <v>16</v>
      </c>
      <c r="D34" s="14">
        <v>6</v>
      </c>
      <c r="E34" s="14">
        <v>78</v>
      </c>
      <c r="F34" s="14">
        <v>3</v>
      </c>
      <c r="G34" s="14">
        <v>3</v>
      </c>
      <c r="H34" s="14">
        <v>2</v>
      </c>
      <c r="I34" s="14">
        <v>7</v>
      </c>
      <c r="J34" s="14">
        <v>10</v>
      </c>
      <c r="K34" s="14" t="s">
        <v>26</v>
      </c>
      <c r="L34" s="14">
        <v>25</v>
      </c>
      <c r="M34" s="14">
        <v>17</v>
      </c>
      <c r="N34" s="14"/>
      <c r="O34" s="14">
        <v>46</v>
      </c>
      <c r="P34" s="14">
        <v>27</v>
      </c>
      <c r="Q34" s="14" t="s">
        <v>26</v>
      </c>
      <c r="R34" s="14">
        <v>4</v>
      </c>
      <c r="S34" s="14">
        <v>2</v>
      </c>
      <c r="T34" s="14">
        <v>1</v>
      </c>
      <c r="U34" s="14" t="s">
        <v>26</v>
      </c>
      <c r="V34" s="14">
        <v>1</v>
      </c>
      <c r="W34" s="14">
        <v>3</v>
      </c>
      <c r="X34" s="14" t="s">
        <v>26</v>
      </c>
      <c r="Y34" s="14">
        <v>13</v>
      </c>
      <c r="Z34" s="14">
        <v>1</v>
      </c>
      <c r="AA34" s="14" t="s">
        <v>26</v>
      </c>
    </row>
    <row r="35" spans="1:27" s="4" customFormat="1" ht="13.5" customHeight="1" x14ac:dyDescent="0.15">
      <c r="A35" s="10">
        <v>23</v>
      </c>
      <c r="B35" s="14">
        <f t="shared" si="2"/>
        <v>231</v>
      </c>
      <c r="C35" s="14">
        <v>2</v>
      </c>
      <c r="D35" s="14">
        <v>6</v>
      </c>
      <c r="E35" s="14">
        <v>78</v>
      </c>
      <c r="F35" s="14">
        <v>2</v>
      </c>
      <c r="G35" s="14">
        <v>7</v>
      </c>
      <c r="H35" s="14">
        <v>6</v>
      </c>
      <c r="I35" s="14">
        <v>3</v>
      </c>
      <c r="J35" s="14">
        <v>7</v>
      </c>
      <c r="K35" s="14">
        <v>3</v>
      </c>
      <c r="L35" s="14">
        <v>13</v>
      </c>
      <c r="M35" s="14">
        <v>20</v>
      </c>
      <c r="N35" s="14"/>
      <c r="O35" s="14">
        <v>34</v>
      </c>
      <c r="P35" s="14">
        <v>32</v>
      </c>
      <c r="Q35" s="14">
        <v>2</v>
      </c>
      <c r="R35" s="14">
        <v>1</v>
      </c>
      <c r="S35" s="14">
        <v>2</v>
      </c>
      <c r="T35" s="14" t="s">
        <v>26</v>
      </c>
      <c r="U35" s="14" t="s">
        <v>26</v>
      </c>
      <c r="V35" s="14" t="s">
        <v>26</v>
      </c>
      <c r="W35" s="14">
        <v>3</v>
      </c>
      <c r="X35" s="14">
        <v>1</v>
      </c>
      <c r="Y35" s="14">
        <v>5</v>
      </c>
      <c r="Z35" s="14">
        <v>4</v>
      </c>
      <c r="AA35" s="14" t="s">
        <v>26</v>
      </c>
    </row>
    <row r="36" spans="1:27" s="4" customFormat="1" ht="13.5" customHeight="1" x14ac:dyDescent="0.15">
      <c r="A36" s="10">
        <v>24</v>
      </c>
      <c r="B36" s="14">
        <f t="shared" si="2"/>
        <v>300</v>
      </c>
      <c r="C36" s="14">
        <v>14</v>
      </c>
      <c r="D36" s="14">
        <v>7</v>
      </c>
      <c r="E36" s="14">
        <v>70</v>
      </c>
      <c r="F36" s="14">
        <v>7</v>
      </c>
      <c r="G36" s="14">
        <v>3</v>
      </c>
      <c r="H36" s="14">
        <v>5</v>
      </c>
      <c r="I36" s="14">
        <v>2</v>
      </c>
      <c r="J36" s="14">
        <v>7</v>
      </c>
      <c r="K36" s="14">
        <v>2</v>
      </c>
      <c r="L36" s="14">
        <v>32</v>
      </c>
      <c r="M36" s="14">
        <v>27</v>
      </c>
      <c r="N36" s="14"/>
      <c r="O36" s="14">
        <v>51</v>
      </c>
      <c r="P36" s="14">
        <v>38</v>
      </c>
      <c r="Q36" s="14" t="s">
        <v>26</v>
      </c>
      <c r="R36" s="14">
        <v>2</v>
      </c>
      <c r="S36" s="14">
        <v>5</v>
      </c>
      <c r="T36" s="14">
        <v>3</v>
      </c>
      <c r="U36" s="14">
        <v>1</v>
      </c>
      <c r="V36" s="14">
        <v>1</v>
      </c>
      <c r="W36" s="14" t="s">
        <v>26</v>
      </c>
      <c r="X36" s="14">
        <v>2</v>
      </c>
      <c r="Y36" s="14">
        <v>16</v>
      </c>
      <c r="Z36" s="14">
        <v>4</v>
      </c>
      <c r="AA36" s="14">
        <v>1</v>
      </c>
    </row>
    <row r="37" spans="1:27" s="4" customFormat="1" ht="13.5" customHeight="1" x14ac:dyDescent="0.15">
      <c r="A37" s="10">
        <v>25</v>
      </c>
      <c r="B37" s="14">
        <f t="shared" si="2"/>
        <v>282</v>
      </c>
      <c r="C37" s="14">
        <v>6</v>
      </c>
      <c r="D37" s="14">
        <v>6</v>
      </c>
      <c r="E37" s="14">
        <v>63</v>
      </c>
      <c r="F37" s="14">
        <v>1</v>
      </c>
      <c r="G37" s="14">
        <v>7</v>
      </c>
      <c r="H37" s="14">
        <v>5</v>
      </c>
      <c r="I37" s="14">
        <v>4</v>
      </c>
      <c r="J37" s="14">
        <v>4</v>
      </c>
      <c r="K37" s="14">
        <v>7</v>
      </c>
      <c r="L37" s="14">
        <v>26</v>
      </c>
      <c r="M37" s="14">
        <v>15</v>
      </c>
      <c r="N37" s="14"/>
      <c r="O37" s="14">
        <v>43</v>
      </c>
      <c r="P37" s="14">
        <v>39</v>
      </c>
      <c r="Q37" s="14">
        <v>2</v>
      </c>
      <c r="R37" s="14">
        <v>4</v>
      </c>
      <c r="S37" s="14">
        <v>4</v>
      </c>
      <c r="T37" s="14">
        <v>2</v>
      </c>
      <c r="U37" s="14" t="s">
        <v>26</v>
      </c>
      <c r="V37" s="14">
        <v>3</v>
      </c>
      <c r="W37" s="14">
        <v>6</v>
      </c>
      <c r="X37" s="14">
        <v>3</v>
      </c>
      <c r="Y37" s="14">
        <v>20</v>
      </c>
      <c r="Z37" s="14">
        <v>9</v>
      </c>
      <c r="AA37" s="14">
        <v>3</v>
      </c>
    </row>
    <row r="38" spans="1:27" s="4" customFormat="1" ht="13.5" customHeight="1" x14ac:dyDescent="0.15">
      <c r="A38" s="10">
        <v>26</v>
      </c>
      <c r="B38" s="14">
        <f t="shared" si="2"/>
        <v>311</v>
      </c>
      <c r="C38" s="14">
        <v>18</v>
      </c>
      <c r="D38" s="14">
        <v>4</v>
      </c>
      <c r="E38" s="14">
        <v>69</v>
      </c>
      <c r="F38" s="14">
        <v>7</v>
      </c>
      <c r="G38" s="14">
        <v>3</v>
      </c>
      <c r="H38" s="14">
        <v>12</v>
      </c>
      <c r="I38" s="14">
        <v>4</v>
      </c>
      <c r="J38" s="14">
        <v>2</v>
      </c>
      <c r="K38" s="14">
        <v>3</v>
      </c>
      <c r="L38" s="14">
        <v>29</v>
      </c>
      <c r="M38" s="14">
        <v>30</v>
      </c>
      <c r="N38" s="14"/>
      <c r="O38" s="14">
        <v>48</v>
      </c>
      <c r="P38" s="14">
        <v>23</v>
      </c>
      <c r="Q38" s="14" t="s">
        <v>26</v>
      </c>
      <c r="R38" s="14">
        <v>7</v>
      </c>
      <c r="S38" s="14">
        <v>4</v>
      </c>
      <c r="T38" s="14">
        <v>1</v>
      </c>
      <c r="U38" s="14" t="s">
        <v>26</v>
      </c>
      <c r="V38" s="14">
        <v>3</v>
      </c>
      <c r="W38" s="14">
        <v>3</v>
      </c>
      <c r="X38" s="14">
        <v>6</v>
      </c>
      <c r="Y38" s="14">
        <v>26</v>
      </c>
      <c r="Z38" s="14">
        <v>6</v>
      </c>
      <c r="AA38" s="14">
        <v>3</v>
      </c>
    </row>
    <row r="39" spans="1:27" s="4" customFormat="1" ht="13.5" customHeight="1" x14ac:dyDescent="0.15">
      <c r="A39" s="10">
        <v>27</v>
      </c>
      <c r="B39" s="14">
        <f t="shared" si="2"/>
        <v>252</v>
      </c>
      <c r="C39" s="14">
        <v>14</v>
      </c>
      <c r="D39" s="14">
        <v>3</v>
      </c>
      <c r="E39" s="14">
        <v>52</v>
      </c>
      <c r="F39" s="14">
        <v>6</v>
      </c>
      <c r="G39" s="14">
        <v>2</v>
      </c>
      <c r="H39" s="14">
        <v>8</v>
      </c>
      <c r="I39" s="14">
        <v>2</v>
      </c>
      <c r="J39" s="14">
        <v>4</v>
      </c>
      <c r="K39" s="14">
        <v>4</v>
      </c>
      <c r="L39" s="14">
        <v>18</v>
      </c>
      <c r="M39" s="14">
        <v>16</v>
      </c>
      <c r="N39" s="14"/>
      <c r="O39" s="14">
        <v>47</v>
      </c>
      <c r="P39" s="14">
        <v>31</v>
      </c>
      <c r="Q39" s="14">
        <v>2</v>
      </c>
      <c r="R39" s="14">
        <v>2</v>
      </c>
      <c r="S39" s="14">
        <v>4</v>
      </c>
      <c r="T39" s="14">
        <v>1</v>
      </c>
      <c r="U39" s="14">
        <v>1</v>
      </c>
      <c r="V39" s="14" t="s">
        <v>26</v>
      </c>
      <c r="W39" s="14">
        <v>5</v>
      </c>
      <c r="X39" s="14">
        <v>7</v>
      </c>
      <c r="Y39" s="14">
        <v>15</v>
      </c>
      <c r="Z39" s="14">
        <v>7</v>
      </c>
      <c r="AA39" s="14">
        <v>1</v>
      </c>
    </row>
    <row r="40" spans="1:27" s="4" customFormat="1" ht="13.5" customHeight="1" x14ac:dyDescent="0.15">
      <c r="A40" s="10">
        <v>28</v>
      </c>
      <c r="B40" s="14">
        <f t="shared" si="2"/>
        <v>255</v>
      </c>
      <c r="C40" s="14">
        <v>18</v>
      </c>
      <c r="D40" s="14">
        <v>7</v>
      </c>
      <c r="E40" s="14">
        <v>81</v>
      </c>
      <c r="F40" s="14">
        <v>1</v>
      </c>
      <c r="G40" s="14">
        <v>9</v>
      </c>
      <c r="H40" s="14">
        <v>9</v>
      </c>
      <c r="I40" s="14" t="s">
        <v>26</v>
      </c>
      <c r="J40" s="14">
        <v>4</v>
      </c>
      <c r="K40" s="14">
        <v>5</v>
      </c>
      <c r="L40" s="14">
        <v>11</v>
      </c>
      <c r="M40" s="14">
        <v>8</v>
      </c>
      <c r="N40" s="14"/>
      <c r="O40" s="14">
        <v>36</v>
      </c>
      <c r="P40" s="14">
        <v>18</v>
      </c>
      <c r="Q40" s="14" t="s">
        <v>26</v>
      </c>
      <c r="R40" s="14">
        <v>3</v>
      </c>
      <c r="S40" s="14">
        <v>8</v>
      </c>
      <c r="T40" s="14">
        <v>3</v>
      </c>
      <c r="U40" s="14" t="s">
        <v>26</v>
      </c>
      <c r="V40" s="14">
        <v>1</v>
      </c>
      <c r="W40" s="14">
        <v>1</v>
      </c>
      <c r="X40" s="14">
        <v>1</v>
      </c>
      <c r="Y40" s="14">
        <v>19</v>
      </c>
      <c r="Z40" s="14">
        <v>6</v>
      </c>
      <c r="AA40" s="14">
        <v>6</v>
      </c>
    </row>
    <row r="41" spans="1:27" s="4" customFormat="1" ht="6.75" customHeight="1" x14ac:dyDescent="0.15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3.5" x14ac:dyDescent="0.15">
      <c r="A43" s="7" t="s">
        <v>80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 x14ac:dyDescent="0.1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15">
      <c r="A45" s="200" t="s">
        <v>18</v>
      </c>
      <c r="B45" s="202" t="s">
        <v>1</v>
      </c>
      <c r="C45" s="198" t="s">
        <v>17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9"/>
      <c r="N45" s="12"/>
      <c r="O45" s="200" t="s">
        <v>23</v>
      </c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9"/>
    </row>
    <row r="46" spans="1:27" ht="21" customHeight="1" x14ac:dyDescent="0.15">
      <c r="A46" s="201"/>
      <c r="B46" s="203"/>
      <c r="C46" s="16" t="s">
        <v>12</v>
      </c>
      <c r="D46" s="16" t="s">
        <v>30</v>
      </c>
      <c r="E46" s="16" t="s">
        <v>31</v>
      </c>
      <c r="F46" s="17" t="s">
        <v>28</v>
      </c>
      <c r="G46" s="16" t="s">
        <v>10</v>
      </c>
      <c r="H46" s="16" t="s">
        <v>35</v>
      </c>
      <c r="I46" s="16" t="s">
        <v>40</v>
      </c>
      <c r="J46" s="16" t="s">
        <v>37</v>
      </c>
      <c r="K46" s="16" t="s">
        <v>42</v>
      </c>
      <c r="L46" s="16" t="s">
        <v>34</v>
      </c>
      <c r="M46" s="19" t="s">
        <v>45</v>
      </c>
      <c r="N46" s="9"/>
      <c r="O46" s="8" t="s">
        <v>47</v>
      </c>
      <c r="P46" s="16" t="s">
        <v>48</v>
      </c>
      <c r="Q46" s="17" t="s">
        <v>33</v>
      </c>
      <c r="R46" s="16" t="s">
        <v>50</v>
      </c>
      <c r="S46" s="17" t="s">
        <v>51</v>
      </c>
      <c r="T46" s="16" t="s">
        <v>54</v>
      </c>
      <c r="U46" s="16" t="s">
        <v>55</v>
      </c>
      <c r="V46" s="16" t="s">
        <v>57</v>
      </c>
      <c r="W46" s="16" t="s">
        <v>58</v>
      </c>
      <c r="X46" s="16" t="s">
        <v>49</v>
      </c>
      <c r="Y46" s="16" t="s">
        <v>59</v>
      </c>
      <c r="Z46" s="16" t="s">
        <v>60</v>
      </c>
      <c r="AA46" s="23" t="s">
        <v>63</v>
      </c>
    </row>
    <row r="47" spans="1:27" ht="7.5" customHeight="1" x14ac:dyDescent="0.15">
      <c r="A47" s="9"/>
      <c r="B47" s="13"/>
      <c r="C47" s="9"/>
      <c r="D47" s="9"/>
      <c r="E47" s="9"/>
      <c r="F47" s="18"/>
      <c r="G47" s="9"/>
      <c r="H47" s="9"/>
      <c r="I47" s="9"/>
      <c r="J47" s="9"/>
      <c r="K47" s="9"/>
      <c r="L47" s="9"/>
      <c r="M47" s="9"/>
      <c r="N47" s="9"/>
      <c r="O47" s="9"/>
      <c r="P47" s="9"/>
      <c r="Q47" s="18"/>
      <c r="R47" s="9"/>
      <c r="S47" s="18"/>
      <c r="T47" s="9"/>
      <c r="U47" s="9"/>
      <c r="V47" s="9"/>
      <c r="W47" s="9"/>
      <c r="X47" s="9"/>
      <c r="Y47" s="9"/>
      <c r="Z47" s="9"/>
      <c r="AA47" s="24"/>
    </row>
    <row r="48" spans="1:27" s="4" customFormat="1" ht="13.5" customHeight="1" x14ac:dyDescent="0.15">
      <c r="A48" s="10" t="s">
        <v>64</v>
      </c>
      <c r="B48" s="14">
        <f t="shared" ref="B48:B60" si="3">C48+B66</f>
        <v>909</v>
      </c>
      <c r="C48" s="14">
        <f t="shared" ref="C48:C60" si="4">SUM(D48:AA48)</f>
        <v>295</v>
      </c>
      <c r="D48" s="14">
        <v>63</v>
      </c>
      <c r="E48" s="14">
        <v>12</v>
      </c>
      <c r="F48" s="14">
        <v>60</v>
      </c>
      <c r="G48" s="14">
        <v>10</v>
      </c>
      <c r="H48" s="14">
        <v>10</v>
      </c>
      <c r="I48" s="14">
        <v>9</v>
      </c>
      <c r="J48" s="14">
        <v>2</v>
      </c>
      <c r="K48" s="14">
        <v>6</v>
      </c>
      <c r="L48" s="14">
        <v>26</v>
      </c>
      <c r="M48" s="14">
        <v>7</v>
      </c>
      <c r="N48" s="14"/>
      <c r="O48" s="14">
        <v>3</v>
      </c>
      <c r="P48" s="14">
        <v>2</v>
      </c>
      <c r="Q48" s="14" t="s">
        <v>210</v>
      </c>
      <c r="R48" s="14">
        <v>15</v>
      </c>
      <c r="S48" s="14">
        <v>2</v>
      </c>
      <c r="T48" s="14">
        <v>4</v>
      </c>
      <c r="U48" s="14">
        <v>1</v>
      </c>
      <c r="V48" s="14">
        <v>13</v>
      </c>
      <c r="W48" s="14">
        <v>3</v>
      </c>
      <c r="X48" s="14">
        <v>1</v>
      </c>
      <c r="Y48" s="14">
        <v>4</v>
      </c>
      <c r="Z48" s="14">
        <v>6</v>
      </c>
      <c r="AA48" s="14">
        <v>36</v>
      </c>
    </row>
    <row r="49" spans="1:28" s="4" customFormat="1" ht="13.5" customHeight="1" x14ac:dyDescent="0.15">
      <c r="A49" s="10">
        <v>7</v>
      </c>
      <c r="B49" s="14">
        <f t="shared" si="3"/>
        <v>858</v>
      </c>
      <c r="C49" s="14">
        <f t="shared" si="4"/>
        <v>339</v>
      </c>
      <c r="D49" s="14">
        <v>77</v>
      </c>
      <c r="E49" s="14">
        <v>7</v>
      </c>
      <c r="F49" s="14">
        <v>94</v>
      </c>
      <c r="G49" s="14">
        <v>20</v>
      </c>
      <c r="H49" s="14">
        <v>14</v>
      </c>
      <c r="I49" s="14">
        <v>23</v>
      </c>
      <c r="J49" s="14" t="s">
        <v>26</v>
      </c>
      <c r="K49" s="14">
        <v>9</v>
      </c>
      <c r="L49" s="14">
        <v>26</v>
      </c>
      <c r="M49" s="14">
        <v>5</v>
      </c>
      <c r="N49" s="14"/>
      <c r="O49" s="14">
        <v>3</v>
      </c>
      <c r="P49" s="14" t="s">
        <v>26</v>
      </c>
      <c r="Q49" s="14" t="s">
        <v>210</v>
      </c>
      <c r="R49" s="14">
        <v>5</v>
      </c>
      <c r="S49" s="14">
        <v>1</v>
      </c>
      <c r="T49" s="14">
        <v>1</v>
      </c>
      <c r="U49" s="14" t="s">
        <v>26</v>
      </c>
      <c r="V49" s="14">
        <v>6</v>
      </c>
      <c r="W49" s="14">
        <v>5</v>
      </c>
      <c r="X49" s="14" t="s">
        <v>26</v>
      </c>
      <c r="Y49" s="14">
        <v>2</v>
      </c>
      <c r="Z49" s="14">
        <v>1</v>
      </c>
      <c r="AA49" s="14">
        <v>40</v>
      </c>
    </row>
    <row r="50" spans="1:28" s="4" customFormat="1" ht="13.5" customHeight="1" x14ac:dyDescent="0.15">
      <c r="A50" s="10">
        <v>12</v>
      </c>
      <c r="B50" s="14">
        <f t="shared" si="3"/>
        <v>674</v>
      </c>
      <c r="C50" s="14">
        <f t="shared" si="4"/>
        <v>301</v>
      </c>
      <c r="D50" s="14">
        <v>50</v>
      </c>
      <c r="E50" s="14">
        <v>8</v>
      </c>
      <c r="F50" s="14">
        <v>80</v>
      </c>
      <c r="G50" s="14">
        <v>11</v>
      </c>
      <c r="H50" s="14">
        <v>6</v>
      </c>
      <c r="I50" s="14">
        <v>12</v>
      </c>
      <c r="J50" s="14">
        <v>9</v>
      </c>
      <c r="K50" s="14">
        <v>2</v>
      </c>
      <c r="L50" s="14">
        <v>24</v>
      </c>
      <c r="M50" s="14">
        <v>18</v>
      </c>
      <c r="N50" s="14"/>
      <c r="O50" s="14">
        <v>12</v>
      </c>
      <c r="P50" s="14">
        <v>5</v>
      </c>
      <c r="Q50" s="14" t="s">
        <v>210</v>
      </c>
      <c r="R50" s="14">
        <v>7</v>
      </c>
      <c r="S50" s="14">
        <v>5</v>
      </c>
      <c r="T50" s="14">
        <v>1</v>
      </c>
      <c r="U50" s="14">
        <v>2</v>
      </c>
      <c r="V50" s="14">
        <v>11</v>
      </c>
      <c r="W50" s="14">
        <v>6</v>
      </c>
      <c r="X50" s="14">
        <v>6</v>
      </c>
      <c r="Y50" s="14" t="s">
        <v>26</v>
      </c>
      <c r="Z50" s="14">
        <v>1</v>
      </c>
      <c r="AA50" s="14">
        <v>25</v>
      </c>
    </row>
    <row r="51" spans="1:28" s="4" customFormat="1" ht="13.5" customHeight="1" x14ac:dyDescent="0.15">
      <c r="A51" s="10">
        <v>15</v>
      </c>
      <c r="B51" s="14">
        <f t="shared" si="3"/>
        <v>745</v>
      </c>
      <c r="C51" s="14">
        <f t="shared" si="4"/>
        <v>308</v>
      </c>
      <c r="D51" s="14">
        <v>45</v>
      </c>
      <c r="E51" s="14">
        <v>7</v>
      </c>
      <c r="F51" s="14">
        <v>91</v>
      </c>
      <c r="G51" s="14">
        <v>4</v>
      </c>
      <c r="H51" s="14">
        <v>8</v>
      </c>
      <c r="I51" s="14">
        <v>27</v>
      </c>
      <c r="J51" s="14">
        <v>4</v>
      </c>
      <c r="K51" s="14">
        <v>4</v>
      </c>
      <c r="L51" s="14">
        <v>22</v>
      </c>
      <c r="M51" s="14">
        <v>14</v>
      </c>
      <c r="N51" s="14"/>
      <c r="O51" s="14">
        <v>4</v>
      </c>
      <c r="P51" s="14">
        <v>3</v>
      </c>
      <c r="Q51" s="14" t="s">
        <v>210</v>
      </c>
      <c r="R51" s="14">
        <v>16</v>
      </c>
      <c r="S51" s="14">
        <v>5</v>
      </c>
      <c r="T51" s="14">
        <v>4</v>
      </c>
      <c r="U51" s="14">
        <v>2</v>
      </c>
      <c r="V51" s="14">
        <v>8</v>
      </c>
      <c r="W51" s="14" t="s">
        <v>210</v>
      </c>
      <c r="X51" s="14">
        <v>6</v>
      </c>
      <c r="Y51" s="14" t="s">
        <v>26</v>
      </c>
      <c r="Z51" s="14" t="s">
        <v>26</v>
      </c>
      <c r="AA51" s="14">
        <v>34</v>
      </c>
    </row>
    <row r="52" spans="1:28" s="4" customFormat="1" ht="13.5" customHeight="1" x14ac:dyDescent="0.15">
      <c r="A52" s="10">
        <v>20</v>
      </c>
      <c r="B52" s="14">
        <f t="shared" si="3"/>
        <v>590</v>
      </c>
      <c r="C52" s="14">
        <f t="shared" si="4"/>
        <v>254</v>
      </c>
      <c r="D52" s="14">
        <v>50</v>
      </c>
      <c r="E52" s="14">
        <v>7</v>
      </c>
      <c r="F52" s="14">
        <v>81</v>
      </c>
      <c r="G52" s="14">
        <v>15</v>
      </c>
      <c r="H52" s="14">
        <v>10</v>
      </c>
      <c r="I52" s="14">
        <v>19</v>
      </c>
      <c r="J52" s="14">
        <v>4</v>
      </c>
      <c r="K52" s="14">
        <v>3</v>
      </c>
      <c r="L52" s="14">
        <v>27</v>
      </c>
      <c r="M52" s="14">
        <v>5</v>
      </c>
      <c r="N52" s="14"/>
      <c r="O52" s="14" t="s">
        <v>210</v>
      </c>
      <c r="P52" s="14">
        <v>4</v>
      </c>
      <c r="Q52" s="14" t="s">
        <v>26</v>
      </c>
      <c r="R52" s="14">
        <v>8</v>
      </c>
      <c r="S52" s="14">
        <v>2</v>
      </c>
      <c r="T52" s="14" t="s">
        <v>210</v>
      </c>
      <c r="U52" s="14" t="s">
        <v>210</v>
      </c>
      <c r="V52" s="14">
        <v>5</v>
      </c>
      <c r="W52" s="14" t="s">
        <v>210</v>
      </c>
      <c r="X52" s="14">
        <v>1</v>
      </c>
      <c r="Y52" s="14">
        <v>1</v>
      </c>
      <c r="Z52" s="14" t="s">
        <v>26</v>
      </c>
      <c r="AA52" s="14">
        <v>12</v>
      </c>
    </row>
    <row r="53" spans="1:28" s="4" customFormat="1" ht="13.5" customHeight="1" x14ac:dyDescent="0.15">
      <c r="A53" s="10">
        <v>21</v>
      </c>
      <c r="B53" s="14">
        <f t="shared" si="3"/>
        <v>567</v>
      </c>
      <c r="C53" s="14">
        <f t="shared" si="4"/>
        <v>232</v>
      </c>
      <c r="D53" s="14">
        <v>39</v>
      </c>
      <c r="E53" s="14">
        <v>7</v>
      </c>
      <c r="F53" s="14">
        <v>78</v>
      </c>
      <c r="G53" s="14">
        <v>15</v>
      </c>
      <c r="H53" s="14">
        <v>10</v>
      </c>
      <c r="I53" s="14">
        <v>15</v>
      </c>
      <c r="J53" s="14">
        <v>4</v>
      </c>
      <c r="K53" s="14">
        <v>3</v>
      </c>
      <c r="L53" s="14">
        <v>25</v>
      </c>
      <c r="M53" s="14">
        <v>6</v>
      </c>
      <c r="N53" s="14"/>
      <c r="O53" s="14" t="s">
        <v>26</v>
      </c>
      <c r="P53" s="14">
        <v>4</v>
      </c>
      <c r="Q53" s="14" t="s">
        <v>26</v>
      </c>
      <c r="R53" s="14">
        <v>7</v>
      </c>
      <c r="S53" s="14">
        <v>2</v>
      </c>
      <c r="T53" s="14" t="s">
        <v>26</v>
      </c>
      <c r="U53" s="14" t="s">
        <v>26</v>
      </c>
      <c r="V53" s="14">
        <v>5</v>
      </c>
      <c r="W53" s="14" t="s">
        <v>26</v>
      </c>
      <c r="X53" s="14">
        <v>1</v>
      </c>
      <c r="Y53" s="14" t="s">
        <v>26</v>
      </c>
      <c r="Z53" s="14" t="s">
        <v>26</v>
      </c>
      <c r="AA53" s="14">
        <v>11</v>
      </c>
      <c r="AB53" s="25" t="s">
        <v>211</v>
      </c>
    </row>
    <row r="54" spans="1:28" s="4" customFormat="1" ht="13.5" customHeight="1" x14ac:dyDescent="0.15">
      <c r="A54" s="10">
        <v>22</v>
      </c>
      <c r="B54" s="14">
        <f t="shared" si="3"/>
        <v>492</v>
      </c>
      <c r="C54" s="14">
        <f t="shared" si="4"/>
        <v>211</v>
      </c>
      <c r="D54" s="14">
        <v>38</v>
      </c>
      <c r="E54" s="14">
        <v>10</v>
      </c>
      <c r="F54" s="14">
        <v>68</v>
      </c>
      <c r="G54" s="14">
        <v>13</v>
      </c>
      <c r="H54" s="14">
        <v>8</v>
      </c>
      <c r="I54" s="14">
        <v>6</v>
      </c>
      <c r="J54" s="14" t="s">
        <v>26</v>
      </c>
      <c r="K54" s="14">
        <v>2</v>
      </c>
      <c r="L54" s="14">
        <v>17</v>
      </c>
      <c r="M54" s="14">
        <v>11</v>
      </c>
      <c r="N54" s="14"/>
      <c r="O54" s="14" t="s">
        <v>26</v>
      </c>
      <c r="P54" s="14">
        <v>1</v>
      </c>
      <c r="Q54" s="14" t="s">
        <v>26</v>
      </c>
      <c r="R54" s="14">
        <v>13</v>
      </c>
      <c r="S54" s="14">
        <v>2</v>
      </c>
      <c r="T54" s="14" t="s">
        <v>26</v>
      </c>
      <c r="U54" s="14" t="s">
        <v>26</v>
      </c>
      <c r="V54" s="14">
        <v>9</v>
      </c>
      <c r="W54" s="14" t="s">
        <v>26</v>
      </c>
      <c r="X54" s="14" t="s">
        <v>26</v>
      </c>
      <c r="Y54" s="14">
        <v>1</v>
      </c>
      <c r="Z54" s="14" t="s">
        <v>26</v>
      </c>
      <c r="AA54" s="14">
        <v>12</v>
      </c>
    </row>
    <row r="55" spans="1:28" s="4" customFormat="1" ht="13.5" customHeight="1" x14ac:dyDescent="0.15">
      <c r="A55" s="10">
        <v>23</v>
      </c>
      <c r="B55" s="14">
        <f t="shared" si="3"/>
        <v>1625</v>
      </c>
      <c r="C55" s="14">
        <f t="shared" si="4"/>
        <v>1002</v>
      </c>
      <c r="D55" s="14">
        <v>185</v>
      </c>
      <c r="E55" s="14">
        <v>1</v>
      </c>
      <c r="F55" s="14">
        <v>324</v>
      </c>
      <c r="G55" s="14">
        <v>67</v>
      </c>
      <c r="H55" s="14">
        <v>25</v>
      </c>
      <c r="I55" s="14">
        <v>51</v>
      </c>
      <c r="J55" s="14">
        <v>2</v>
      </c>
      <c r="K55" s="14">
        <v>16</v>
      </c>
      <c r="L55" s="14">
        <v>126</v>
      </c>
      <c r="M55" s="14">
        <v>12</v>
      </c>
      <c r="N55" s="14"/>
      <c r="O55" s="14" t="s">
        <v>26</v>
      </c>
      <c r="P55" s="14">
        <v>2</v>
      </c>
      <c r="Q55" s="14" t="s">
        <v>26</v>
      </c>
      <c r="R55" s="14">
        <v>16</v>
      </c>
      <c r="S55" s="14">
        <v>1</v>
      </c>
      <c r="T55" s="14" t="s">
        <v>26</v>
      </c>
      <c r="U55" s="14" t="s">
        <v>26</v>
      </c>
      <c r="V55" s="14">
        <v>139</v>
      </c>
      <c r="W55" s="14" t="s">
        <v>26</v>
      </c>
      <c r="X55" s="14" t="s">
        <v>26</v>
      </c>
      <c r="Y55" s="14">
        <v>9</v>
      </c>
      <c r="Z55" s="14" t="s">
        <v>26</v>
      </c>
      <c r="AA55" s="14">
        <v>26</v>
      </c>
    </row>
    <row r="56" spans="1:28" s="4" customFormat="1" ht="13.5" customHeight="1" x14ac:dyDescent="0.15">
      <c r="A56" s="10">
        <v>24</v>
      </c>
      <c r="B56" s="14">
        <f t="shared" si="3"/>
        <v>769</v>
      </c>
      <c r="C56" s="14">
        <f t="shared" si="4"/>
        <v>472</v>
      </c>
      <c r="D56" s="14">
        <v>76</v>
      </c>
      <c r="E56" s="14">
        <v>10</v>
      </c>
      <c r="F56" s="14">
        <v>157</v>
      </c>
      <c r="G56" s="14">
        <v>39</v>
      </c>
      <c r="H56" s="14">
        <v>16</v>
      </c>
      <c r="I56" s="14">
        <v>21</v>
      </c>
      <c r="J56" s="14">
        <v>1</v>
      </c>
      <c r="K56" s="14">
        <v>20</v>
      </c>
      <c r="L56" s="14">
        <v>50</v>
      </c>
      <c r="M56" s="14">
        <v>9</v>
      </c>
      <c r="N56" s="14"/>
      <c r="O56" s="14" t="s">
        <v>26</v>
      </c>
      <c r="P56" s="14" t="s">
        <v>26</v>
      </c>
      <c r="Q56" s="14" t="s">
        <v>26</v>
      </c>
      <c r="R56" s="14">
        <v>19</v>
      </c>
      <c r="S56" s="14">
        <v>3</v>
      </c>
      <c r="T56" s="14" t="s">
        <v>26</v>
      </c>
      <c r="U56" s="14" t="s">
        <v>26</v>
      </c>
      <c r="V56" s="14">
        <v>30</v>
      </c>
      <c r="W56" s="14" t="s">
        <v>26</v>
      </c>
      <c r="X56" s="14" t="s">
        <v>26</v>
      </c>
      <c r="Y56" s="14" t="s">
        <v>26</v>
      </c>
      <c r="Z56" s="14">
        <v>1</v>
      </c>
      <c r="AA56" s="14">
        <v>20</v>
      </c>
    </row>
    <row r="57" spans="1:28" s="4" customFormat="1" ht="13.5" customHeight="1" x14ac:dyDescent="0.15">
      <c r="A57" s="10">
        <v>25</v>
      </c>
      <c r="B57" s="14">
        <f t="shared" si="3"/>
        <v>551</v>
      </c>
      <c r="C57" s="14">
        <f t="shared" si="4"/>
        <v>319</v>
      </c>
      <c r="D57" s="14">
        <v>46</v>
      </c>
      <c r="E57" s="14">
        <v>2</v>
      </c>
      <c r="F57" s="14">
        <v>114</v>
      </c>
      <c r="G57" s="14">
        <v>23</v>
      </c>
      <c r="H57" s="14">
        <v>10</v>
      </c>
      <c r="I57" s="14">
        <v>18</v>
      </c>
      <c r="J57" s="14">
        <v>1</v>
      </c>
      <c r="K57" s="14">
        <v>5</v>
      </c>
      <c r="L57" s="14">
        <v>43</v>
      </c>
      <c r="M57" s="14">
        <v>6</v>
      </c>
      <c r="N57" s="14"/>
      <c r="O57" s="14" t="s">
        <v>26</v>
      </c>
      <c r="P57" s="14">
        <v>3</v>
      </c>
      <c r="Q57" s="14">
        <v>4</v>
      </c>
      <c r="R57" s="14">
        <v>10</v>
      </c>
      <c r="S57" s="14" t="s">
        <v>26</v>
      </c>
      <c r="T57" s="14" t="s">
        <v>26</v>
      </c>
      <c r="U57" s="14" t="s">
        <v>26</v>
      </c>
      <c r="V57" s="14">
        <v>15</v>
      </c>
      <c r="W57" s="14" t="s">
        <v>26</v>
      </c>
      <c r="X57" s="14">
        <v>1</v>
      </c>
      <c r="Y57" s="14">
        <v>3</v>
      </c>
      <c r="Z57" s="14" t="s">
        <v>26</v>
      </c>
      <c r="AA57" s="14">
        <v>15</v>
      </c>
    </row>
    <row r="58" spans="1:28" s="4" customFormat="1" ht="13.5" customHeight="1" x14ac:dyDescent="0.15">
      <c r="A58" s="10">
        <v>26</v>
      </c>
      <c r="B58" s="14">
        <f t="shared" si="3"/>
        <v>565</v>
      </c>
      <c r="C58" s="14">
        <f t="shared" si="4"/>
        <v>294</v>
      </c>
      <c r="D58" s="14">
        <v>58</v>
      </c>
      <c r="E58" s="14">
        <v>3</v>
      </c>
      <c r="F58" s="14">
        <v>104</v>
      </c>
      <c r="G58" s="14">
        <v>20</v>
      </c>
      <c r="H58" s="14">
        <v>10</v>
      </c>
      <c r="I58" s="14">
        <v>19</v>
      </c>
      <c r="J58" s="14" t="s">
        <v>26</v>
      </c>
      <c r="K58" s="14">
        <v>6</v>
      </c>
      <c r="L58" s="14">
        <v>27</v>
      </c>
      <c r="M58" s="14">
        <v>7</v>
      </c>
      <c r="N58" s="14"/>
      <c r="O58" s="14" t="s">
        <v>26</v>
      </c>
      <c r="P58" s="14">
        <v>2</v>
      </c>
      <c r="Q58" s="14" t="s">
        <v>26</v>
      </c>
      <c r="R58" s="14">
        <v>5</v>
      </c>
      <c r="S58" s="14">
        <v>4</v>
      </c>
      <c r="T58" s="14" t="s">
        <v>26</v>
      </c>
      <c r="U58" s="14" t="s">
        <v>26</v>
      </c>
      <c r="V58" s="14">
        <v>17</v>
      </c>
      <c r="W58" s="14" t="s">
        <v>26</v>
      </c>
      <c r="X58" s="14">
        <v>2</v>
      </c>
      <c r="Y58" s="14">
        <v>6</v>
      </c>
      <c r="Z58" s="14" t="s">
        <v>26</v>
      </c>
      <c r="AA58" s="14">
        <v>4</v>
      </c>
    </row>
    <row r="59" spans="1:28" s="4" customFormat="1" ht="13.5" customHeight="1" x14ac:dyDescent="0.15">
      <c r="A59" s="10">
        <v>27</v>
      </c>
      <c r="B59" s="14">
        <f t="shared" si="3"/>
        <v>575</v>
      </c>
      <c r="C59" s="14">
        <f t="shared" si="4"/>
        <v>287</v>
      </c>
      <c r="D59" s="14">
        <v>48</v>
      </c>
      <c r="E59" s="14">
        <v>2</v>
      </c>
      <c r="F59" s="14">
        <v>92</v>
      </c>
      <c r="G59" s="14">
        <v>20</v>
      </c>
      <c r="H59" s="14">
        <v>8</v>
      </c>
      <c r="I59" s="14">
        <v>24</v>
      </c>
      <c r="J59" s="14">
        <v>2</v>
      </c>
      <c r="K59" s="14">
        <v>4</v>
      </c>
      <c r="L59" s="14">
        <v>25</v>
      </c>
      <c r="M59" s="14">
        <v>3</v>
      </c>
      <c r="N59" s="14"/>
      <c r="O59" s="14" t="s">
        <v>26</v>
      </c>
      <c r="P59" s="14">
        <v>1</v>
      </c>
      <c r="Q59" s="14">
        <v>1</v>
      </c>
      <c r="R59" s="14">
        <v>7</v>
      </c>
      <c r="S59" s="14" t="s">
        <v>26</v>
      </c>
      <c r="T59" s="14" t="s">
        <v>26</v>
      </c>
      <c r="U59" s="14" t="s">
        <v>26</v>
      </c>
      <c r="V59" s="14">
        <v>20</v>
      </c>
      <c r="W59" s="14" t="s">
        <v>26</v>
      </c>
      <c r="X59" s="14" t="s">
        <v>26</v>
      </c>
      <c r="Y59" s="14">
        <v>7</v>
      </c>
      <c r="Z59" s="14" t="s">
        <v>26</v>
      </c>
      <c r="AA59" s="14">
        <v>23</v>
      </c>
    </row>
    <row r="60" spans="1:28" s="4" customFormat="1" ht="13.5" customHeight="1" x14ac:dyDescent="0.15">
      <c r="A60" s="10">
        <v>28</v>
      </c>
      <c r="B60" s="14">
        <f t="shared" si="3"/>
        <v>626</v>
      </c>
      <c r="C60" s="14">
        <f t="shared" si="4"/>
        <v>275</v>
      </c>
      <c r="D60" s="14">
        <v>64</v>
      </c>
      <c r="E60" s="14">
        <v>5</v>
      </c>
      <c r="F60" s="14">
        <v>82</v>
      </c>
      <c r="G60" s="14">
        <v>16</v>
      </c>
      <c r="H60" s="14">
        <v>10</v>
      </c>
      <c r="I60" s="14">
        <v>18</v>
      </c>
      <c r="J60" s="14">
        <v>1</v>
      </c>
      <c r="K60" s="14">
        <v>1</v>
      </c>
      <c r="L60" s="14">
        <v>30</v>
      </c>
      <c r="M60" s="14">
        <v>5</v>
      </c>
      <c r="N60" s="14"/>
      <c r="O60" s="14" t="s">
        <v>26</v>
      </c>
      <c r="P60" s="14" t="s">
        <v>26</v>
      </c>
      <c r="Q60" s="14" t="s">
        <v>26</v>
      </c>
      <c r="R60" s="14">
        <v>8</v>
      </c>
      <c r="S60" s="14">
        <v>3</v>
      </c>
      <c r="T60" s="14" t="s">
        <v>26</v>
      </c>
      <c r="U60" s="14" t="s">
        <v>26</v>
      </c>
      <c r="V60" s="14">
        <v>23</v>
      </c>
      <c r="W60" s="14" t="s">
        <v>26</v>
      </c>
      <c r="X60" s="14">
        <v>2</v>
      </c>
      <c r="Y60" s="14">
        <v>1</v>
      </c>
      <c r="Z60" s="14" t="s">
        <v>26</v>
      </c>
      <c r="AA60" s="14">
        <v>6</v>
      </c>
    </row>
    <row r="61" spans="1:28" s="4" customFormat="1" ht="6.75" customHeight="1" x14ac:dyDescent="0.15">
      <c r="A61" s="11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9.7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 x14ac:dyDescent="0.15">
      <c r="A63" s="200" t="s">
        <v>18</v>
      </c>
      <c r="B63" s="198" t="s">
        <v>17</v>
      </c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9"/>
      <c r="N63" s="12"/>
      <c r="O63" s="200" t="s">
        <v>22</v>
      </c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9"/>
    </row>
    <row r="64" spans="1:28" s="3" customFormat="1" ht="21" customHeight="1" x14ac:dyDescent="0.15">
      <c r="A64" s="201"/>
      <c r="B64" s="16" t="s">
        <v>38</v>
      </c>
      <c r="C64" s="16" t="s">
        <v>65</v>
      </c>
      <c r="D64" s="16" t="s">
        <v>6</v>
      </c>
      <c r="E64" s="16" t="s">
        <v>67</v>
      </c>
      <c r="F64" s="16" t="s">
        <v>68</v>
      </c>
      <c r="G64" s="16" t="s">
        <v>52</v>
      </c>
      <c r="H64" s="16" t="s">
        <v>69</v>
      </c>
      <c r="I64" s="16" t="s">
        <v>70</v>
      </c>
      <c r="J64" s="16" t="s">
        <v>72</v>
      </c>
      <c r="K64" s="16" t="s">
        <v>20</v>
      </c>
      <c r="L64" s="16" t="s">
        <v>15</v>
      </c>
      <c r="M64" s="19" t="s">
        <v>73</v>
      </c>
      <c r="N64" s="9"/>
      <c r="O64" s="8" t="s">
        <v>74</v>
      </c>
      <c r="P64" s="17" t="s">
        <v>7</v>
      </c>
      <c r="Q64" s="16" t="s">
        <v>11</v>
      </c>
      <c r="R64" s="16" t="s">
        <v>44</v>
      </c>
      <c r="S64" s="16" t="s">
        <v>71</v>
      </c>
      <c r="T64" s="16" t="s">
        <v>2</v>
      </c>
      <c r="U64" s="16" t="s">
        <v>4</v>
      </c>
      <c r="V64" s="16" t="s">
        <v>76</v>
      </c>
      <c r="W64" s="16" t="s">
        <v>32</v>
      </c>
      <c r="X64" s="16" t="s">
        <v>78</v>
      </c>
      <c r="Y64" s="16" t="s">
        <v>79</v>
      </c>
      <c r="Z64" s="16" t="s">
        <v>14</v>
      </c>
      <c r="AA64" s="23" t="s">
        <v>81</v>
      </c>
    </row>
    <row r="65" spans="1:27" s="3" customFormat="1" ht="7.5" customHeight="1" x14ac:dyDescent="0.1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8"/>
      <c r="Q65" s="9"/>
      <c r="R65" s="9"/>
      <c r="S65" s="9"/>
      <c r="T65" s="9"/>
      <c r="U65" s="9"/>
      <c r="V65" s="9"/>
      <c r="W65" s="9"/>
      <c r="X65" s="9"/>
      <c r="Y65" s="9"/>
      <c r="Z65" s="9"/>
      <c r="AA65" s="24"/>
    </row>
    <row r="66" spans="1:27" s="4" customFormat="1" ht="13.5" customHeight="1" x14ac:dyDescent="0.15">
      <c r="A66" s="10" t="s">
        <v>64</v>
      </c>
      <c r="B66" s="14">
        <f t="shared" ref="B66:B78" si="5">SUM(C66:AA66)</f>
        <v>614</v>
      </c>
      <c r="C66" s="14">
        <v>16</v>
      </c>
      <c r="D66" s="14">
        <v>3</v>
      </c>
      <c r="E66" s="14">
        <v>161</v>
      </c>
      <c r="F66" s="14">
        <v>5</v>
      </c>
      <c r="G66" s="14">
        <v>6</v>
      </c>
      <c r="H66" s="14">
        <v>4</v>
      </c>
      <c r="I66" s="14">
        <v>9</v>
      </c>
      <c r="J66" s="14">
        <v>4</v>
      </c>
      <c r="K66" s="14">
        <v>3</v>
      </c>
      <c r="L66" s="14">
        <v>83</v>
      </c>
      <c r="M66" s="14">
        <v>36</v>
      </c>
      <c r="N66" s="14"/>
      <c r="O66" s="14">
        <v>147</v>
      </c>
      <c r="P66" s="14">
        <v>72</v>
      </c>
      <c r="Q66" s="14">
        <v>1</v>
      </c>
      <c r="R66" s="14">
        <v>11</v>
      </c>
      <c r="S66" s="14">
        <v>3</v>
      </c>
      <c r="T66" s="14">
        <v>1</v>
      </c>
      <c r="U66" s="14" t="s">
        <v>26</v>
      </c>
      <c r="V66" s="14">
        <v>1</v>
      </c>
      <c r="W66" s="14">
        <v>5</v>
      </c>
      <c r="X66" s="14">
        <v>7</v>
      </c>
      <c r="Y66" s="14">
        <v>23</v>
      </c>
      <c r="Z66" s="14">
        <v>7</v>
      </c>
      <c r="AA66" s="14">
        <v>6</v>
      </c>
    </row>
    <row r="67" spans="1:27" s="4" customFormat="1" ht="13.5" customHeight="1" x14ac:dyDescent="0.15">
      <c r="A67" s="10">
        <v>7</v>
      </c>
      <c r="B67" s="14">
        <f t="shared" si="5"/>
        <v>519</v>
      </c>
      <c r="C67" s="14">
        <v>15</v>
      </c>
      <c r="D67" s="14">
        <v>9</v>
      </c>
      <c r="E67" s="14">
        <v>155</v>
      </c>
      <c r="F67" s="14">
        <v>5</v>
      </c>
      <c r="G67" s="14">
        <v>7</v>
      </c>
      <c r="H67" s="14">
        <v>24</v>
      </c>
      <c r="I67" s="14">
        <v>9</v>
      </c>
      <c r="J67" s="14">
        <v>6</v>
      </c>
      <c r="K67" s="14">
        <v>5</v>
      </c>
      <c r="L67" s="14">
        <v>40</v>
      </c>
      <c r="M67" s="14">
        <v>28</v>
      </c>
      <c r="N67" s="14"/>
      <c r="O67" s="14">
        <v>131</v>
      </c>
      <c r="P67" s="14">
        <v>37</v>
      </c>
      <c r="Q67" s="14" t="s">
        <v>26</v>
      </c>
      <c r="R67" s="14">
        <v>4</v>
      </c>
      <c r="S67" s="14">
        <v>8</v>
      </c>
      <c r="T67" s="14" t="s">
        <v>26</v>
      </c>
      <c r="U67" s="14">
        <v>1</v>
      </c>
      <c r="V67" s="14">
        <v>2</v>
      </c>
      <c r="W67" s="14">
        <v>4</v>
      </c>
      <c r="X67" s="14">
        <v>5</v>
      </c>
      <c r="Y67" s="14">
        <v>15</v>
      </c>
      <c r="Z67" s="14">
        <v>8</v>
      </c>
      <c r="AA67" s="14">
        <v>1</v>
      </c>
    </row>
    <row r="68" spans="1:27" s="4" customFormat="1" ht="13.5" customHeight="1" x14ac:dyDescent="0.15">
      <c r="A68" s="10">
        <v>12</v>
      </c>
      <c r="B68" s="14">
        <f t="shared" si="5"/>
        <v>373</v>
      </c>
      <c r="C68" s="14">
        <v>8</v>
      </c>
      <c r="D68" s="14">
        <v>5</v>
      </c>
      <c r="E68" s="14">
        <v>121</v>
      </c>
      <c r="F68" s="14">
        <v>3</v>
      </c>
      <c r="G68" s="14">
        <v>2</v>
      </c>
      <c r="H68" s="14">
        <v>6</v>
      </c>
      <c r="I68" s="14">
        <v>8</v>
      </c>
      <c r="J68" s="14">
        <v>4</v>
      </c>
      <c r="K68" s="14">
        <v>1</v>
      </c>
      <c r="L68" s="14">
        <v>48</v>
      </c>
      <c r="M68" s="14">
        <v>21</v>
      </c>
      <c r="N68" s="14"/>
      <c r="O68" s="14">
        <v>84</v>
      </c>
      <c r="P68" s="14">
        <v>29</v>
      </c>
      <c r="Q68" s="14" t="s">
        <v>26</v>
      </c>
      <c r="R68" s="14">
        <v>7</v>
      </c>
      <c r="S68" s="14">
        <v>7</v>
      </c>
      <c r="T68" s="14" t="s">
        <v>26</v>
      </c>
      <c r="U68" s="14" t="s">
        <v>26</v>
      </c>
      <c r="V68" s="14" t="s">
        <v>26</v>
      </c>
      <c r="W68" s="14" t="s">
        <v>26</v>
      </c>
      <c r="X68" s="14">
        <v>1</v>
      </c>
      <c r="Y68" s="14">
        <v>12</v>
      </c>
      <c r="Z68" s="14">
        <v>5</v>
      </c>
      <c r="AA68" s="14">
        <v>1</v>
      </c>
    </row>
    <row r="69" spans="1:27" s="4" customFormat="1" ht="13.5" customHeight="1" x14ac:dyDescent="0.15">
      <c r="A69" s="10">
        <v>15</v>
      </c>
      <c r="B69" s="14">
        <f t="shared" si="5"/>
        <v>437</v>
      </c>
      <c r="C69" s="14">
        <v>5</v>
      </c>
      <c r="D69" s="14">
        <v>9</v>
      </c>
      <c r="E69" s="14">
        <v>130</v>
      </c>
      <c r="F69" s="14">
        <v>4</v>
      </c>
      <c r="G69" s="14">
        <v>7</v>
      </c>
      <c r="H69" s="14">
        <v>8</v>
      </c>
      <c r="I69" s="14">
        <v>7</v>
      </c>
      <c r="J69" s="14">
        <v>8</v>
      </c>
      <c r="K69" s="14">
        <v>2</v>
      </c>
      <c r="L69" s="14">
        <v>45</v>
      </c>
      <c r="M69" s="14">
        <v>30</v>
      </c>
      <c r="N69" s="14"/>
      <c r="O69" s="14">
        <v>91</v>
      </c>
      <c r="P69" s="14">
        <v>40</v>
      </c>
      <c r="Q69" s="14">
        <v>2</v>
      </c>
      <c r="R69" s="14">
        <v>4</v>
      </c>
      <c r="S69" s="14">
        <v>4</v>
      </c>
      <c r="T69" s="14" t="s">
        <v>26</v>
      </c>
      <c r="U69" s="14" t="s">
        <v>26</v>
      </c>
      <c r="V69" s="14">
        <v>3</v>
      </c>
      <c r="W69" s="14">
        <v>2</v>
      </c>
      <c r="X69" s="14">
        <v>1</v>
      </c>
      <c r="Y69" s="14">
        <v>15</v>
      </c>
      <c r="Z69" s="14">
        <v>5</v>
      </c>
      <c r="AA69" s="14">
        <v>15</v>
      </c>
    </row>
    <row r="70" spans="1:27" s="4" customFormat="1" ht="13.5" customHeight="1" x14ac:dyDescent="0.15">
      <c r="A70" s="10">
        <v>20</v>
      </c>
      <c r="B70" s="14">
        <f t="shared" si="5"/>
        <v>336</v>
      </c>
      <c r="C70" s="14">
        <v>8</v>
      </c>
      <c r="D70" s="14">
        <v>8</v>
      </c>
      <c r="E70" s="14">
        <v>95</v>
      </c>
      <c r="F70" s="14">
        <v>4</v>
      </c>
      <c r="G70" s="14">
        <v>6</v>
      </c>
      <c r="H70" s="14">
        <v>10</v>
      </c>
      <c r="I70" s="14">
        <v>3</v>
      </c>
      <c r="J70" s="14">
        <v>7</v>
      </c>
      <c r="K70" s="14">
        <v>6</v>
      </c>
      <c r="L70" s="14">
        <v>37</v>
      </c>
      <c r="M70" s="14">
        <v>20</v>
      </c>
      <c r="N70" s="14"/>
      <c r="O70" s="14">
        <v>61</v>
      </c>
      <c r="P70" s="14">
        <v>36</v>
      </c>
      <c r="Q70" s="14" t="s">
        <v>26</v>
      </c>
      <c r="R70" s="14">
        <v>8</v>
      </c>
      <c r="S70" s="14">
        <v>5</v>
      </c>
      <c r="T70" s="14">
        <v>1</v>
      </c>
      <c r="U70" s="14" t="s">
        <v>26</v>
      </c>
      <c r="V70" s="14">
        <v>3</v>
      </c>
      <c r="W70" s="14">
        <v>1</v>
      </c>
      <c r="X70" s="14">
        <v>6</v>
      </c>
      <c r="Y70" s="14">
        <v>7</v>
      </c>
      <c r="Z70" s="14">
        <v>3</v>
      </c>
      <c r="AA70" s="14">
        <v>1</v>
      </c>
    </row>
    <row r="71" spans="1:27" s="4" customFormat="1" ht="13.5" customHeight="1" x14ac:dyDescent="0.15">
      <c r="A71" s="10">
        <v>21</v>
      </c>
      <c r="B71" s="14">
        <f t="shared" si="5"/>
        <v>335</v>
      </c>
      <c r="C71" s="14">
        <v>8</v>
      </c>
      <c r="D71" s="14">
        <v>8</v>
      </c>
      <c r="E71" s="14">
        <v>95</v>
      </c>
      <c r="F71" s="14">
        <v>4</v>
      </c>
      <c r="G71" s="14">
        <v>6</v>
      </c>
      <c r="H71" s="14">
        <v>10</v>
      </c>
      <c r="I71" s="14">
        <v>3</v>
      </c>
      <c r="J71" s="14">
        <v>7</v>
      </c>
      <c r="K71" s="14">
        <v>6</v>
      </c>
      <c r="L71" s="14">
        <v>37</v>
      </c>
      <c r="M71" s="14">
        <v>20</v>
      </c>
      <c r="N71" s="14"/>
      <c r="O71" s="14">
        <v>61</v>
      </c>
      <c r="P71" s="14">
        <v>36</v>
      </c>
      <c r="Q71" s="14" t="s">
        <v>26</v>
      </c>
      <c r="R71" s="14">
        <v>8</v>
      </c>
      <c r="S71" s="14">
        <v>5</v>
      </c>
      <c r="T71" s="14">
        <v>1</v>
      </c>
      <c r="U71" s="14" t="s">
        <v>26</v>
      </c>
      <c r="V71" s="14">
        <v>3</v>
      </c>
      <c r="W71" s="14">
        <v>1</v>
      </c>
      <c r="X71" s="14">
        <v>6</v>
      </c>
      <c r="Y71" s="14">
        <v>7</v>
      </c>
      <c r="Z71" s="14">
        <v>3</v>
      </c>
      <c r="AA71" s="14" t="s">
        <v>26</v>
      </c>
    </row>
    <row r="72" spans="1:27" s="4" customFormat="1" ht="13.5" customHeight="1" x14ac:dyDescent="0.15">
      <c r="A72" s="10">
        <v>22</v>
      </c>
      <c r="B72" s="14">
        <f t="shared" si="5"/>
        <v>281</v>
      </c>
      <c r="C72" s="14">
        <v>11</v>
      </c>
      <c r="D72" s="14">
        <v>6</v>
      </c>
      <c r="E72" s="14">
        <v>91</v>
      </c>
      <c r="F72" s="14">
        <v>13</v>
      </c>
      <c r="G72" s="14">
        <v>6</v>
      </c>
      <c r="H72" s="14">
        <v>10</v>
      </c>
      <c r="I72" s="14">
        <v>8</v>
      </c>
      <c r="J72" s="14">
        <v>5</v>
      </c>
      <c r="K72" s="14">
        <v>2</v>
      </c>
      <c r="L72" s="14">
        <v>24</v>
      </c>
      <c r="M72" s="14">
        <v>13</v>
      </c>
      <c r="N72" s="14"/>
      <c r="O72" s="14">
        <v>50</v>
      </c>
      <c r="P72" s="14">
        <v>24</v>
      </c>
      <c r="Q72" s="14" t="s">
        <v>26</v>
      </c>
      <c r="R72" s="14">
        <v>1</v>
      </c>
      <c r="S72" s="14" t="s">
        <v>26</v>
      </c>
      <c r="T72" s="14" t="s">
        <v>26</v>
      </c>
      <c r="U72" s="14" t="s">
        <v>26</v>
      </c>
      <c r="V72" s="14">
        <v>1</v>
      </c>
      <c r="W72" s="14">
        <v>1</v>
      </c>
      <c r="X72" s="14">
        <v>1</v>
      </c>
      <c r="Y72" s="14">
        <v>14</v>
      </c>
      <c r="Z72" s="14" t="s">
        <v>26</v>
      </c>
      <c r="AA72" s="14" t="s">
        <v>26</v>
      </c>
    </row>
    <row r="73" spans="1:27" s="4" customFormat="1" ht="13.5" customHeight="1" x14ac:dyDescent="0.15">
      <c r="A73" s="10">
        <v>23</v>
      </c>
      <c r="B73" s="14">
        <f t="shared" si="5"/>
        <v>623</v>
      </c>
      <c r="C73" s="14">
        <v>23</v>
      </c>
      <c r="D73" s="14">
        <v>19</v>
      </c>
      <c r="E73" s="14">
        <v>176</v>
      </c>
      <c r="F73" s="14">
        <v>17</v>
      </c>
      <c r="G73" s="14">
        <v>12</v>
      </c>
      <c r="H73" s="14">
        <v>4</v>
      </c>
      <c r="I73" s="14">
        <v>9</v>
      </c>
      <c r="J73" s="14">
        <v>22</v>
      </c>
      <c r="K73" s="14">
        <v>9</v>
      </c>
      <c r="L73" s="14">
        <v>70</v>
      </c>
      <c r="M73" s="14">
        <v>57</v>
      </c>
      <c r="N73" s="14"/>
      <c r="O73" s="14">
        <v>69</v>
      </c>
      <c r="P73" s="14">
        <v>71</v>
      </c>
      <c r="Q73" s="14" t="s">
        <v>26</v>
      </c>
      <c r="R73" s="14">
        <v>14</v>
      </c>
      <c r="S73" s="14">
        <v>10</v>
      </c>
      <c r="T73" s="14">
        <v>3</v>
      </c>
      <c r="U73" s="14" t="s">
        <v>26</v>
      </c>
      <c r="V73" s="14">
        <v>2</v>
      </c>
      <c r="W73" s="14">
        <v>3</v>
      </c>
      <c r="X73" s="14">
        <v>8</v>
      </c>
      <c r="Y73" s="14">
        <v>24</v>
      </c>
      <c r="Z73" s="14">
        <v>1</v>
      </c>
      <c r="AA73" s="14" t="s">
        <v>26</v>
      </c>
    </row>
    <row r="74" spans="1:27" s="4" customFormat="1" ht="13.5" customHeight="1" x14ac:dyDescent="0.15">
      <c r="A74" s="10">
        <v>24</v>
      </c>
      <c r="B74" s="14">
        <f t="shared" si="5"/>
        <v>297</v>
      </c>
      <c r="C74" s="14">
        <v>10</v>
      </c>
      <c r="D74" s="14">
        <v>8</v>
      </c>
      <c r="E74" s="14">
        <v>86</v>
      </c>
      <c r="F74" s="14">
        <v>4</v>
      </c>
      <c r="G74" s="14">
        <v>1</v>
      </c>
      <c r="H74" s="14">
        <v>8</v>
      </c>
      <c r="I74" s="14">
        <v>3</v>
      </c>
      <c r="J74" s="14">
        <v>5</v>
      </c>
      <c r="K74" s="14">
        <v>7</v>
      </c>
      <c r="L74" s="14">
        <v>23</v>
      </c>
      <c r="M74" s="14">
        <v>22</v>
      </c>
      <c r="N74" s="14"/>
      <c r="O74" s="14">
        <v>45</v>
      </c>
      <c r="P74" s="14">
        <v>44</v>
      </c>
      <c r="Q74" s="14">
        <v>1</v>
      </c>
      <c r="R74" s="14">
        <v>3</v>
      </c>
      <c r="S74" s="14">
        <v>4</v>
      </c>
      <c r="T74" s="14">
        <v>1</v>
      </c>
      <c r="U74" s="14" t="s">
        <v>26</v>
      </c>
      <c r="V74" s="14">
        <v>1</v>
      </c>
      <c r="W74" s="14">
        <v>2</v>
      </c>
      <c r="X74" s="14">
        <v>1</v>
      </c>
      <c r="Y74" s="14">
        <v>15</v>
      </c>
      <c r="Z74" s="14">
        <v>2</v>
      </c>
      <c r="AA74" s="14">
        <v>1</v>
      </c>
    </row>
    <row r="75" spans="1:27" s="4" customFormat="1" ht="13.5" customHeight="1" x14ac:dyDescent="0.15">
      <c r="A75" s="10">
        <v>25</v>
      </c>
      <c r="B75" s="14">
        <f t="shared" si="5"/>
        <v>232</v>
      </c>
      <c r="C75" s="14">
        <v>4</v>
      </c>
      <c r="D75" s="14">
        <v>5</v>
      </c>
      <c r="E75" s="14">
        <v>70</v>
      </c>
      <c r="F75" s="14">
        <v>2</v>
      </c>
      <c r="G75" s="14">
        <v>6</v>
      </c>
      <c r="H75" s="14">
        <v>3</v>
      </c>
      <c r="I75" s="14">
        <v>2</v>
      </c>
      <c r="J75" s="14">
        <v>6</v>
      </c>
      <c r="K75" s="14">
        <v>6</v>
      </c>
      <c r="L75" s="14">
        <v>17</v>
      </c>
      <c r="M75" s="14">
        <v>15</v>
      </c>
      <c r="N75" s="14"/>
      <c r="O75" s="14">
        <v>31</v>
      </c>
      <c r="P75" s="14">
        <v>26</v>
      </c>
      <c r="Q75" s="14">
        <v>1</v>
      </c>
      <c r="R75" s="14" t="s">
        <v>26</v>
      </c>
      <c r="S75" s="14">
        <v>7</v>
      </c>
      <c r="T75" s="14">
        <v>2</v>
      </c>
      <c r="U75" s="14" t="s">
        <v>26</v>
      </c>
      <c r="V75" s="14" t="s">
        <v>26</v>
      </c>
      <c r="W75" s="14">
        <v>2</v>
      </c>
      <c r="X75" s="14">
        <v>1</v>
      </c>
      <c r="Y75" s="14">
        <v>14</v>
      </c>
      <c r="Z75" s="14">
        <v>7</v>
      </c>
      <c r="AA75" s="14">
        <v>5</v>
      </c>
    </row>
    <row r="76" spans="1:27" s="4" customFormat="1" ht="13.5" customHeight="1" x14ac:dyDescent="0.15">
      <c r="A76" s="10">
        <v>26</v>
      </c>
      <c r="B76" s="14">
        <f t="shared" si="5"/>
        <v>271</v>
      </c>
      <c r="C76" s="14">
        <v>9</v>
      </c>
      <c r="D76" s="14">
        <v>14</v>
      </c>
      <c r="E76" s="14">
        <v>90</v>
      </c>
      <c r="F76" s="14">
        <v>2</v>
      </c>
      <c r="G76" s="14">
        <v>3</v>
      </c>
      <c r="H76" s="14">
        <v>6</v>
      </c>
      <c r="I76" s="14">
        <v>3</v>
      </c>
      <c r="J76" s="14">
        <v>2</v>
      </c>
      <c r="K76" s="14">
        <v>4</v>
      </c>
      <c r="L76" s="14">
        <v>27</v>
      </c>
      <c r="M76" s="14">
        <v>21</v>
      </c>
      <c r="N76" s="14"/>
      <c r="O76" s="14">
        <v>38</v>
      </c>
      <c r="P76" s="14">
        <v>21</v>
      </c>
      <c r="Q76" s="14">
        <v>3</v>
      </c>
      <c r="R76" s="14">
        <v>1</v>
      </c>
      <c r="S76" s="14">
        <v>2</v>
      </c>
      <c r="T76" s="14">
        <v>1</v>
      </c>
      <c r="U76" s="14" t="s">
        <v>26</v>
      </c>
      <c r="V76" s="14">
        <v>2</v>
      </c>
      <c r="W76" s="14">
        <v>2</v>
      </c>
      <c r="X76" s="14" t="s">
        <v>26</v>
      </c>
      <c r="Y76" s="14">
        <v>11</v>
      </c>
      <c r="Z76" s="14">
        <v>5</v>
      </c>
      <c r="AA76" s="14">
        <v>4</v>
      </c>
    </row>
    <row r="77" spans="1:27" s="4" customFormat="1" ht="13.5" customHeight="1" x14ac:dyDescent="0.15">
      <c r="A77" s="10">
        <v>27</v>
      </c>
      <c r="B77" s="14">
        <f t="shared" si="5"/>
        <v>288</v>
      </c>
      <c r="C77" s="14">
        <v>10</v>
      </c>
      <c r="D77" s="14">
        <v>13</v>
      </c>
      <c r="E77" s="14">
        <v>92</v>
      </c>
      <c r="F77" s="14">
        <v>2</v>
      </c>
      <c r="G77" s="14">
        <v>3</v>
      </c>
      <c r="H77" s="14">
        <v>7</v>
      </c>
      <c r="I77" s="14">
        <v>3</v>
      </c>
      <c r="J77" s="14">
        <v>5</v>
      </c>
      <c r="K77" s="14">
        <v>2</v>
      </c>
      <c r="L77" s="14">
        <v>17</v>
      </c>
      <c r="M77" s="14">
        <v>22</v>
      </c>
      <c r="N77" s="14"/>
      <c r="O77" s="14">
        <v>38</v>
      </c>
      <c r="P77" s="14">
        <v>15</v>
      </c>
      <c r="Q77" s="14" t="s">
        <v>26</v>
      </c>
      <c r="R77" s="14">
        <v>2</v>
      </c>
      <c r="S77" s="14">
        <v>5</v>
      </c>
      <c r="T77" s="14">
        <v>3</v>
      </c>
      <c r="U77" s="14" t="s">
        <v>26</v>
      </c>
      <c r="V77" s="14">
        <v>6</v>
      </c>
      <c r="W77" s="14">
        <v>8</v>
      </c>
      <c r="X77" s="14">
        <v>4</v>
      </c>
      <c r="Y77" s="14">
        <v>15</v>
      </c>
      <c r="Z77" s="14">
        <v>6</v>
      </c>
      <c r="AA77" s="14">
        <v>10</v>
      </c>
    </row>
    <row r="78" spans="1:27" s="4" customFormat="1" ht="13.5" customHeight="1" x14ac:dyDescent="0.15">
      <c r="A78" s="10">
        <v>28</v>
      </c>
      <c r="B78" s="14">
        <f t="shared" si="5"/>
        <v>351</v>
      </c>
      <c r="C78" s="14">
        <v>15</v>
      </c>
      <c r="D78" s="14">
        <v>7</v>
      </c>
      <c r="E78" s="14">
        <v>122</v>
      </c>
      <c r="F78" s="14">
        <v>7</v>
      </c>
      <c r="G78" s="14">
        <v>1</v>
      </c>
      <c r="H78" s="14">
        <v>3</v>
      </c>
      <c r="I78" s="14">
        <v>2</v>
      </c>
      <c r="J78" s="14" t="s">
        <v>26</v>
      </c>
      <c r="K78" s="14">
        <v>1</v>
      </c>
      <c r="L78" s="14">
        <v>27</v>
      </c>
      <c r="M78" s="14">
        <v>21</v>
      </c>
      <c r="N78" s="14"/>
      <c r="O78" s="14">
        <v>45</v>
      </c>
      <c r="P78" s="14">
        <v>27</v>
      </c>
      <c r="Q78" s="14">
        <v>2</v>
      </c>
      <c r="R78" s="14">
        <v>4</v>
      </c>
      <c r="S78" s="14">
        <v>9</v>
      </c>
      <c r="T78" s="14">
        <v>6</v>
      </c>
      <c r="U78" s="14">
        <v>2</v>
      </c>
      <c r="V78" s="14">
        <v>1</v>
      </c>
      <c r="W78" s="14">
        <v>2</v>
      </c>
      <c r="X78" s="14">
        <v>1</v>
      </c>
      <c r="Y78" s="14">
        <v>33</v>
      </c>
      <c r="Z78" s="14">
        <v>9</v>
      </c>
      <c r="AA78" s="14">
        <v>4</v>
      </c>
    </row>
    <row r="79" spans="1:27" s="4" customFormat="1" ht="6.75" customHeight="1" x14ac:dyDescent="0.15">
      <c r="A79" s="11"/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6.75" customHeight="1" x14ac:dyDescent="0.15">
      <c r="A80" s="7"/>
      <c r="N80" s="20"/>
    </row>
    <row r="81" spans="1:14" ht="13.5" customHeight="1" x14ac:dyDescent="0.15">
      <c r="A81" s="1" t="s">
        <v>146</v>
      </c>
      <c r="N81" s="20"/>
    </row>
    <row r="82" spans="1:14" ht="13.5" customHeight="1" x14ac:dyDescent="0.15">
      <c r="N82" s="20"/>
    </row>
    <row r="83" spans="1:14" ht="13.5" customHeight="1" x14ac:dyDescent="0.15"/>
    <row r="84" spans="1:14" ht="13.5" customHeight="1" x14ac:dyDescent="0.15"/>
    <row r="85" spans="1:14" ht="13.5" customHeight="1" x14ac:dyDescent="0.1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3"/>
  <pageMargins left="0.74803149606299213" right="0.74803149606299213" top="0.98425196850393692" bottom="0.98425196850393692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view="pageBreakPreview" topLeftCell="A40" zoomScaleSheetLayoutView="100" workbookViewId="0">
      <selection activeCell="G62" sqref="G62"/>
    </sheetView>
  </sheetViews>
  <sheetFormatPr defaultColWidth="9" defaultRowHeight="13.5" x14ac:dyDescent="0.15"/>
  <cols>
    <col min="1" max="1" width="9" style="2" customWidth="1"/>
    <col min="2" max="2" width="8" style="2" customWidth="1"/>
    <col min="3" max="3" width="8.375" style="2" customWidth="1"/>
    <col min="4" max="10" width="8.625" style="2" customWidth="1"/>
    <col min="11" max="16384" width="9" style="2"/>
  </cols>
  <sheetData>
    <row r="1" spans="1:10" ht="14.25" x14ac:dyDescent="0.15">
      <c r="G1" s="7"/>
      <c r="H1" s="7"/>
      <c r="I1" s="21"/>
      <c r="J1" s="75" t="s">
        <v>232</v>
      </c>
    </row>
    <row r="2" spans="1:10" x14ac:dyDescent="0.15">
      <c r="G2" s="7"/>
      <c r="H2" s="7"/>
      <c r="I2" s="7"/>
      <c r="J2" s="7"/>
    </row>
    <row r="3" spans="1:10" ht="12.75" customHeight="1" x14ac:dyDescent="0.15">
      <c r="A3" s="6" t="s">
        <v>213</v>
      </c>
      <c r="G3" s="61"/>
      <c r="H3" s="61"/>
      <c r="I3" s="61"/>
      <c r="J3" s="14" t="s">
        <v>264</v>
      </c>
    </row>
    <row r="4" spans="1:10" ht="6.75" customHeight="1" x14ac:dyDescent="0.15">
      <c r="G4" s="62"/>
      <c r="H4" s="62"/>
      <c r="I4" s="62"/>
      <c r="J4" s="62"/>
    </row>
    <row r="5" spans="1:10" ht="14.25" customHeight="1" x14ac:dyDescent="0.15">
      <c r="A5" s="218" t="s">
        <v>120</v>
      </c>
      <c r="B5" s="221" t="s">
        <v>82</v>
      </c>
      <c r="C5" s="232" t="s">
        <v>119</v>
      </c>
      <c r="D5" s="233"/>
      <c r="E5" s="233"/>
      <c r="F5" s="233"/>
      <c r="G5" s="233"/>
      <c r="H5" s="233"/>
      <c r="I5" s="234"/>
      <c r="J5" s="204" t="s">
        <v>117</v>
      </c>
    </row>
    <row r="6" spans="1:10" ht="14.25" customHeight="1" x14ac:dyDescent="0.15">
      <c r="A6" s="219"/>
      <c r="B6" s="222"/>
      <c r="C6" s="207" t="s">
        <v>115</v>
      </c>
      <c r="D6" s="235" t="s">
        <v>107</v>
      </c>
      <c r="E6" s="236"/>
      <c r="F6" s="236"/>
      <c r="G6" s="236"/>
      <c r="H6" s="237"/>
      <c r="I6" s="209" t="s">
        <v>113</v>
      </c>
      <c r="J6" s="205"/>
    </row>
    <row r="7" spans="1:10" ht="13.5" customHeight="1" x14ac:dyDescent="0.15">
      <c r="A7" s="219"/>
      <c r="B7" s="222"/>
      <c r="C7" s="207"/>
      <c r="D7" s="210" t="s">
        <v>82</v>
      </c>
      <c r="E7" s="212" t="s">
        <v>106</v>
      </c>
      <c r="F7" s="59" t="s">
        <v>104</v>
      </c>
      <c r="G7" s="63" t="s">
        <v>103</v>
      </c>
      <c r="H7" s="213" t="s">
        <v>95</v>
      </c>
      <c r="I7" s="209"/>
      <c r="J7" s="205"/>
    </row>
    <row r="8" spans="1:10" ht="13.5" customHeight="1" x14ac:dyDescent="0.15">
      <c r="A8" s="220"/>
      <c r="B8" s="211"/>
      <c r="C8" s="208"/>
      <c r="D8" s="211"/>
      <c r="E8" s="206"/>
      <c r="F8" s="60" t="s">
        <v>255</v>
      </c>
      <c r="G8" s="64" t="s">
        <v>256</v>
      </c>
      <c r="H8" s="214"/>
      <c r="I8" s="207"/>
      <c r="J8" s="206"/>
    </row>
    <row r="9" spans="1:10" ht="6.75" customHeight="1" x14ac:dyDescent="0.15">
      <c r="A9" s="26"/>
      <c r="B9" s="39"/>
      <c r="C9" s="26"/>
      <c r="D9" s="54"/>
      <c r="E9" s="54"/>
      <c r="F9" s="54"/>
      <c r="G9" s="54"/>
      <c r="H9" s="54"/>
      <c r="I9" s="26"/>
      <c r="J9" s="26"/>
    </row>
    <row r="10" spans="1:10" ht="13.5" customHeight="1" x14ac:dyDescent="0.15">
      <c r="A10" s="27" t="s">
        <v>262</v>
      </c>
      <c r="B10" s="40">
        <v>22231</v>
      </c>
      <c r="C10" s="28">
        <f t="shared" ref="C10:C16" si="0">D10+I10</f>
        <v>15774</v>
      </c>
      <c r="D10" s="28">
        <f t="shared" ref="D10:D16" si="1">SUM(E10:H10)</f>
        <v>15590</v>
      </c>
      <c r="E10" s="51">
        <v>12023</v>
      </c>
      <c r="F10" s="51">
        <v>3265</v>
      </c>
      <c r="G10" s="51">
        <v>93</v>
      </c>
      <c r="H10" s="51">
        <v>209</v>
      </c>
      <c r="I10" s="28">
        <v>184</v>
      </c>
      <c r="J10" s="28">
        <v>6455</v>
      </c>
    </row>
    <row r="11" spans="1:10" ht="13.5" customHeight="1" x14ac:dyDescent="0.15">
      <c r="A11" s="27">
        <v>50</v>
      </c>
      <c r="B11" s="40">
        <f>C11+J11</f>
        <v>22089</v>
      </c>
      <c r="C11" s="28">
        <f t="shared" si="0"/>
        <v>14734</v>
      </c>
      <c r="D11" s="28">
        <f t="shared" si="1"/>
        <v>14606</v>
      </c>
      <c r="E11" s="28">
        <v>12261</v>
      </c>
      <c r="F11" s="28">
        <v>2177</v>
      </c>
      <c r="G11" s="28">
        <v>24</v>
      </c>
      <c r="H11" s="28">
        <v>144</v>
      </c>
      <c r="I11" s="28">
        <v>128</v>
      </c>
      <c r="J11" s="28">
        <v>7355</v>
      </c>
    </row>
    <row r="12" spans="1:10" ht="13.5" customHeight="1" x14ac:dyDescent="0.15">
      <c r="A12" s="27">
        <v>55</v>
      </c>
      <c r="B12" s="40">
        <v>22543</v>
      </c>
      <c r="C12" s="28">
        <f t="shared" si="0"/>
        <v>14586</v>
      </c>
      <c r="D12" s="28">
        <f t="shared" si="1"/>
        <v>14278</v>
      </c>
      <c r="E12" s="28">
        <v>11516</v>
      </c>
      <c r="F12" s="28">
        <v>2540</v>
      </c>
      <c r="G12" s="28">
        <v>19</v>
      </c>
      <c r="H12" s="28">
        <v>203</v>
      </c>
      <c r="I12" s="28">
        <v>308</v>
      </c>
      <c r="J12" s="28">
        <v>7914</v>
      </c>
    </row>
    <row r="13" spans="1:10" ht="13.5" customHeight="1" x14ac:dyDescent="0.15">
      <c r="A13" s="27">
        <v>60</v>
      </c>
      <c r="B13" s="40">
        <v>22334</v>
      </c>
      <c r="C13" s="28">
        <f t="shared" si="0"/>
        <v>14463</v>
      </c>
      <c r="D13" s="28">
        <f t="shared" si="1"/>
        <v>14046</v>
      </c>
      <c r="E13" s="28">
        <v>11782</v>
      </c>
      <c r="F13" s="28">
        <v>2079</v>
      </c>
      <c r="G13" s="28">
        <v>8</v>
      </c>
      <c r="H13" s="28">
        <v>177</v>
      </c>
      <c r="I13" s="28">
        <v>417</v>
      </c>
      <c r="J13" s="28">
        <v>7843</v>
      </c>
    </row>
    <row r="14" spans="1:10" ht="13.5" customHeight="1" x14ac:dyDescent="0.15">
      <c r="A14" s="27" t="s">
        <v>64</v>
      </c>
      <c r="B14" s="40">
        <v>22217</v>
      </c>
      <c r="C14" s="28">
        <f t="shared" si="0"/>
        <v>14054</v>
      </c>
      <c r="D14" s="28">
        <f t="shared" si="1"/>
        <v>13696</v>
      </c>
      <c r="E14" s="28">
        <v>11556</v>
      </c>
      <c r="F14" s="28">
        <v>1950</v>
      </c>
      <c r="G14" s="28">
        <v>4</v>
      </c>
      <c r="H14" s="28">
        <v>186</v>
      </c>
      <c r="I14" s="28">
        <v>358</v>
      </c>
      <c r="J14" s="28">
        <v>8153</v>
      </c>
    </row>
    <row r="15" spans="1:10" ht="13.5" customHeight="1" x14ac:dyDescent="0.15">
      <c r="A15" s="27">
        <v>7</v>
      </c>
      <c r="B15" s="40">
        <v>21783</v>
      </c>
      <c r="C15" s="28">
        <f t="shared" si="0"/>
        <v>13515</v>
      </c>
      <c r="D15" s="28">
        <f t="shared" si="1"/>
        <v>12989</v>
      </c>
      <c r="E15" s="28">
        <v>10839</v>
      </c>
      <c r="F15" s="28">
        <v>1937</v>
      </c>
      <c r="G15" s="28">
        <v>5</v>
      </c>
      <c r="H15" s="28">
        <v>208</v>
      </c>
      <c r="I15" s="28">
        <v>526</v>
      </c>
      <c r="J15" s="28">
        <v>8265</v>
      </c>
    </row>
    <row r="16" spans="1:10" ht="13.5" customHeight="1" x14ac:dyDescent="0.15">
      <c r="A16" s="27">
        <v>12</v>
      </c>
      <c r="B16" s="40">
        <v>22204</v>
      </c>
      <c r="C16" s="28">
        <f t="shared" si="0"/>
        <v>13247</v>
      </c>
      <c r="D16" s="28">
        <f t="shared" si="1"/>
        <v>12650</v>
      </c>
      <c r="E16" s="28">
        <v>10833</v>
      </c>
      <c r="F16" s="28">
        <v>1502</v>
      </c>
      <c r="G16" s="28">
        <v>5</v>
      </c>
      <c r="H16" s="28">
        <v>310</v>
      </c>
      <c r="I16" s="28">
        <v>597</v>
      </c>
      <c r="J16" s="28">
        <v>8752</v>
      </c>
    </row>
    <row r="17" spans="1:12" ht="13.5" customHeight="1" x14ac:dyDescent="0.15">
      <c r="A17" s="27">
        <v>17</v>
      </c>
      <c r="B17" s="40">
        <v>21447</v>
      </c>
      <c r="C17" s="28">
        <v>12413</v>
      </c>
      <c r="D17" s="28">
        <v>11616</v>
      </c>
      <c r="E17" s="28">
        <v>9811</v>
      </c>
      <c r="F17" s="28">
        <v>1531</v>
      </c>
      <c r="G17" s="28">
        <v>11</v>
      </c>
      <c r="H17" s="28">
        <v>263</v>
      </c>
      <c r="I17" s="28">
        <v>797</v>
      </c>
      <c r="J17" s="28">
        <v>9019</v>
      </c>
    </row>
    <row r="18" spans="1:12" ht="13.5" customHeight="1" x14ac:dyDescent="0.15">
      <c r="A18" s="27">
        <v>22</v>
      </c>
      <c r="B18" s="40">
        <f>C18+J18</f>
        <v>20491</v>
      </c>
      <c r="C18" s="28">
        <f>D18+I18</f>
        <v>11310</v>
      </c>
      <c r="D18" s="28">
        <f>SUM(E18:H18)</f>
        <v>10633</v>
      </c>
      <c r="E18" s="28">
        <v>9103</v>
      </c>
      <c r="F18" s="28">
        <v>1327</v>
      </c>
      <c r="G18" s="28">
        <v>10</v>
      </c>
      <c r="H18" s="28">
        <v>193</v>
      </c>
      <c r="I18" s="28">
        <v>677</v>
      </c>
      <c r="J18" s="28">
        <v>9181</v>
      </c>
      <c r="L18" s="54"/>
    </row>
    <row r="19" spans="1:12" ht="13.5" customHeight="1" x14ac:dyDescent="0.15">
      <c r="A19" s="27">
        <v>27</v>
      </c>
      <c r="B19" s="40">
        <f>C19+J19</f>
        <v>17619</v>
      </c>
      <c r="C19" s="28">
        <f>D19+I19</f>
        <v>10052</v>
      </c>
      <c r="D19" s="28">
        <f>SUM(E19:H19)</f>
        <v>9697</v>
      </c>
      <c r="E19" s="28">
        <v>8473</v>
      </c>
      <c r="F19" s="28">
        <v>1030</v>
      </c>
      <c r="G19" s="28">
        <v>18</v>
      </c>
      <c r="H19" s="28">
        <v>176</v>
      </c>
      <c r="I19" s="28">
        <v>355</v>
      </c>
      <c r="J19" s="28">
        <v>7567</v>
      </c>
      <c r="L19" s="54"/>
    </row>
    <row r="20" spans="1:12" ht="13.5" customHeight="1" x14ac:dyDescent="0.15">
      <c r="A20" s="27" t="s">
        <v>263</v>
      </c>
      <c r="B20" s="40">
        <f>B22+B23</f>
        <v>16579</v>
      </c>
      <c r="C20" s="28">
        <f>D20+I20</f>
        <v>9428</v>
      </c>
      <c r="D20" s="28">
        <f>SUM(E20:H20)</f>
        <v>9036</v>
      </c>
      <c r="E20" s="28">
        <f t="shared" ref="E20:J20" si="2">E22+E23</f>
        <v>7902</v>
      </c>
      <c r="F20" s="28">
        <f t="shared" si="2"/>
        <v>894</v>
      </c>
      <c r="G20" s="28">
        <f t="shared" si="2"/>
        <v>13</v>
      </c>
      <c r="H20" s="28">
        <f t="shared" si="2"/>
        <v>227</v>
      </c>
      <c r="I20" s="28">
        <f t="shared" si="2"/>
        <v>392</v>
      </c>
      <c r="J20" s="28">
        <f t="shared" si="2"/>
        <v>7012</v>
      </c>
    </row>
    <row r="21" spans="1:12" ht="8.25" customHeight="1" x14ac:dyDescent="0.15">
      <c r="A21" s="28"/>
      <c r="B21" s="40"/>
      <c r="C21" s="28"/>
      <c r="D21" s="28"/>
      <c r="E21" s="28"/>
      <c r="F21" s="28"/>
      <c r="G21" s="28"/>
      <c r="H21" s="28"/>
      <c r="I21" s="28"/>
      <c r="J21" s="28"/>
    </row>
    <row r="22" spans="1:12" ht="15" customHeight="1" x14ac:dyDescent="0.15">
      <c r="A22" s="29" t="s">
        <v>3</v>
      </c>
      <c r="B22" s="40">
        <v>7952</v>
      </c>
      <c r="C22" s="28">
        <f>D22+I22</f>
        <v>5330</v>
      </c>
      <c r="D22" s="28">
        <f>SUM(E22:H22)</f>
        <v>5062</v>
      </c>
      <c r="E22" s="28">
        <v>4828</v>
      </c>
      <c r="F22" s="28">
        <v>109</v>
      </c>
      <c r="G22" s="28">
        <v>4</v>
      </c>
      <c r="H22" s="28">
        <v>121</v>
      </c>
      <c r="I22" s="28">
        <v>268</v>
      </c>
      <c r="J22" s="28">
        <v>2549</v>
      </c>
    </row>
    <row r="23" spans="1:12" ht="15" customHeight="1" x14ac:dyDescent="0.15">
      <c r="A23" s="29" t="s">
        <v>8</v>
      </c>
      <c r="B23" s="40">
        <v>8627</v>
      </c>
      <c r="C23" s="28">
        <f>D23+I23</f>
        <v>4098</v>
      </c>
      <c r="D23" s="28">
        <f>SUM(E23:H23)</f>
        <v>3974</v>
      </c>
      <c r="E23" s="28">
        <v>3074</v>
      </c>
      <c r="F23" s="28">
        <v>785</v>
      </c>
      <c r="G23" s="28">
        <v>9</v>
      </c>
      <c r="H23" s="28">
        <v>106</v>
      </c>
      <c r="I23" s="28">
        <v>124</v>
      </c>
      <c r="J23" s="28">
        <v>4463</v>
      </c>
    </row>
    <row r="24" spans="1:12" ht="6.75" customHeight="1" x14ac:dyDescent="0.15">
      <c r="A24" s="30"/>
      <c r="B24" s="41"/>
      <c r="C24" s="46"/>
      <c r="D24" s="46"/>
      <c r="E24" s="46"/>
      <c r="F24" s="46"/>
      <c r="G24" s="46"/>
      <c r="H24" s="46"/>
      <c r="I24" s="46"/>
      <c r="J24" s="46"/>
    </row>
    <row r="25" spans="1:12" ht="6" customHeight="1" x14ac:dyDescent="0.15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2" x14ac:dyDescent="0.15">
      <c r="A26" s="31" t="s">
        <v>112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2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2" ht="14.25" x14ac:dyDescent="0.15">
      <c r="A28" s="33" t="s">
        <v>114</v>
      </c>
      <c r="B28" s="32"/>
      <c r="C28" s="32"/>
      <c r="D28" s="32"/>
      <c r="E28" s="32"/>
      <c r="G28" s="61"/>
      <c r="H28" s="61"/>
      <c r="I28" s="14" t="s">
        <v>265</v>
      </c>
      <c r="J28" s="32"/>
    </row>
    <row r="29" spans="1:12" ht="6.75" customHeight="1" x14ac:dyDescent="0.15">
      <c r="A29" s="32"/>
      <c r="B29" s="32"/>
      <c r="C29" s="32"/>
      <c r="D29" s="32"/>
      <c r="E29" s="32"/>
      <c r="J29" s="32"/>
    </row>
    <row r="30" spans="1:12" x14ac:dyDescent="0.15">
      <c r="A30" s="223" t="s">
        <v>111</v>
      </c>
      <c r="B30" s="224"/>
      <c r="C30" s="224" t="s">
        <v>109</v>
      </c>
      <c r="D30" s="224"/>
      <c r="E30" s="238" t="s">
        <v>108</v>
      </c>
      <c r="F30" s="238"/>
      <c r="G30" s="238"/>
      <c r="H30" s="238"/>
      <c r="I30" s="239"/>
      <c r="J30" s="32"/>
    </row>
    <row r="31" spans="1:12" x14ac:dyDescent="0.15">
      <c r="A31" s="225"/>
      <c r="B31" s="226"/>
      <c r="C31" s="226"/>
      <c r="D31" s="226"/>
      <c r="E31" s="227" t="s">
        <v>82</v>
      </c>
      <c r="F31" s="240" t="s">
        <v>107</v>
      </c>
      <c r="G31" s="240"/>
      <c r="H31" s="240"/>
      <c r="I31" s="241"/>
      <c r="J31" s="32"/>
    </row>
    <row r="32" spans="1:12" x14ac:dyDescent="0.15">
      <c r="A32" s="225"/>
      <c r="B32" s="226"/>
      <c r="C32" s="226"/>
      <c r="D32" s="226"/>
      <c r="E32" s="227"/>
      <c r="F32" s="210" t="s">
        <v>82</v>
      </c>
      <c r="G32" s="212" t="s">
        <v>106</v>
      </c>
      <c r="H32" s="59" t="s">
        <v>104</v>
      </c>
      <c r="I32" s="63" t="s">
        <v>103</v>
      </c>
      <c r="J32" s="32"/>
    </row>
    <row r="33" spans="1:10" ht="13.5" customHeight="1" x14ac:dyDescent="0.15">
      <c r="A33" s="225"/>
      <c r="B33" s="226"/>
      <c r="C33" s="226"/>
      <c r="D33" s="226"/>
      <c r="E33" s="227"/>
      <c r="F33" s="211"/>
      <c r="G33" s="228"/>
      <c r="H33" s="65" t="s">
        <v>255</v>
      </c>
      <c r="I33" s="71" t="s">
        <v>256</v>
      </c>
      <c r="J33" s="32"/>
    </row>
    <row r="34" spans="1:10" ht="6.75" customHeight="1" x14ac:dyDescent="0.15">
      <c r="A34" s="29"/>
      <c r="B34" s="29"/>
      <c r="C34" s="47"/>
      <c r="D34" s="55"/>
      <c r="E34" s="29"/>
      <c r="F34" s="29"/>
      <c r="G34" s="45"/>
      <c r="H34" s="66"/>
      <c r="I34" s="66"/>
      <c r="J34" s="32"/>
    </row>
    <row r="35" spans="1:10" ht="13.5" customHeight="1" x14ac:dyDescent="0.15">
      <c r="A35" s="217" t="s">
        <v>82</v>
      </c>
      <c r="B35" s="231"/>
      <c r="C35" s="230">
        <f>E35+C52</f>
        <v>16440</v>
      </c>
      <c r="D35" s="215"/>
      <c r="E35" s="28">
        <f>F35+B52</f>
        <v>9428</v>
      </c>
      <c r="F35" s="28">
        <f>(SUM(G35:I35))+A52</f>
        <v>9036</v>
      </c>
      <c r="G35" s="28">
        <f>G36+G37</f>
        <v>7902</v>
      </c>
      <c r="H35" s="28">
        <f>H36+H37</f>
        <v>894</v>
      </c>
      <c r="I35" s="28">
        <f>I36</f>
        <v>13</v>
      </c>
      <c r="J35" s="32"/>
    </row>
    <row r="36" spans="1:10" ht="13.5" customHeight="1" x14ac:dyDescent="0.15">
      <c r="A36" s="229" t="s">
        <v>102</v>
      </c>
      <c r="B36" s="229"/>
      <c r="C36" s="230">
        <v>9223</v>
      </c>
      <c r="D36" s="215"/>
      <c r="E36" s="28">
        <f>F36+B53</f>
        <v>7552</v>
      </c>
      <c r="F36" s="28">
        <f>(SUM(G36:I36))+A53</f>
        <v>7216</v>
      </c>
      <c r="G36" s="28">
        <f>G40+G44</f>
        <v>6579</v>
      </c>
      <c r="H36" s="28">
        <f>H40+H44</f>
        <v>474</v>
      </c>
      <c r="I36" s="28">
        <f>I40+I44</f>
        <v>13</v>
      </c>
      <c r="J36" s="32"/>
    </row>
    <row r="37" spans="1:10" ht="13.5" customHeight="1" x14ac:dyDescent="0.15">
      <c r="A37" s="229" t="s">
        <v>100</v>
      </c>
      <c r="B37" s="229"/>
      <c r="C37" s="230">
        <v>7356</v>
      </c>
      <c r="D37" s="215"/>
      <c r="E37" s="28">
        <f>F37+B54</f>
        <v>1876</v>
      </c>
      <c r="F37" s="28">
        <f>(SUM(G37:I37))+A54</f>
        <v>1820</v>
      </c>
      <c r="G37" s="28">
        <f>G41+G45</f>
        <v>1323</v>
      </c>
      <c r="H37" s="28">
        <f>H41+H45</f>
        <v>420</v>
      </c>
      <c r="I37" s="195" t="s">
        <v>273</v>
      </c>
      <c r="J37" s="32"/>
    </row>
    <row r="38" spans="1:10" ht="7.5" customHeight="1" x14ac:dyDescent="0.15">
      <c r="A38" s="229"/>
      <c r="B38" s="229"/>
      <c r="C38" s="230"/>
      <c r="D38" s="215"/>
      <c r="E38" s="28"/>
      <c r="F38" s="28"/>
      <c r="G38" s="28"/>
      <c r="H38" s="28"/>
      <c r="I38" s="28"/>
      <c r="J38" s="32"/>
    </row>
    <row r="39" spans="1:10" ht="13.5" customHeight="1" x14ac:dyDescent="0.15">
      <c r="A39" s="229" t="s">
        <v>3</v>
      </c>
      <c r="B39" s="229"/>
      <c r="C39" s="230">
        <v>7952</v>
      </c>
      <c r="D39" s="215"/>
      <c r="E39" s="28">
        <f>F39+B56</f>
        <v>5330</v>
      </c>
      <c r="F39" s="28">
        <f>(SUM(G39:I39))+A56</f>
        <v>5062</v>
      </c>
      <c r="G39" s="28">
        <f>SUM(G40:G41)</f>
        <v>4828</v>
      </c>
      <c r="H39" s="28">
        <f>SUM(H40:H41)</f>
        <v>109</v>
      </c>
      <c r="I39" s="28">
        <f>SUM(I40:I41)</f>
        <v>4</v>
      </c>
      <c r="J39" s="32"/>
    </row>
    <row r="40" spans="1:10" ht="13.5" customHeight="1" x14ac:dyDescent="0.15">
      <c r="A40" s="229" t="s">
        <v>102</v>
      </c>
      <c r="B40" s="229"/>
      <c r="C40" s="230">
        <v>4815</v>
      </c>
      <c r="D40" s="215"/>
      <c r="E40" s="28">
        <f>F40+B57</f>
        <v>4185</v>
      </c>
      <c r="F40" s="28">
        <f>(SUM(G40:I40))+A57</f>
        <v>3962</v>
      </c>
      <c r="G40" s="28">
        <v>3860</v>
      </c>
      <c r="H40" s="28">
        <v>36</v>
      </c>
      <c r="I40" s="28">
        <v>4</v>
      </c>
      <c r="J40" s="32"/>
    </row>
    <row r="41" spans="1:10" ht="13.5" customHeight="1" x14ac:dyDescent="0.15">
      <c r="A41" s="229" t="s">
        <v>100</v>
      </c>
      <c r="B41" s="229"/>
      <c r="C41" s="230">
        <v>3137</v>
      </c>
      <c r="D41" s="215"/>
      <c r="E41" s="28">
        <f>F41+B58</f>
        <v>1145</v>
      </c>
      <c r="F41" s="28">
        <f>(SUM(G41:I41))+A58</f>
        <v>1100</v>
      </c>
      <c r="G41" s="28">
        <v>968</v>
      </c>
      <c r="H41" s="28">
        <v>73</v>
      </c>
      <c r="I41" s="195" t="s">
        <v>273</v>
      </c>
      <c r="J41" s="32"/>
    </row>
    <row r="42" spans="1:10" ht="7.5" customHeight="1" x14ac:dyDescent="0.15">
      <c r="A42" s="229"/>
      <c r="B42" s="229"/>
      <c r="C42" s="230"/>
      <c r="D42" s="215"/>
      <c r="E42" s="28"/>
      <c r="F42" s="28"/>
      <c r="G42" s="28"/>
      <c r="H42" s="28"/>
      <c r="I42" s="28"/>
      <c r="J42" s="32"/>
    </row>
    <row r="43" spans="1:10" ht="13.5" customHeight="1" x14ac:dyDescent="0.15">
      <c r="A43" s="229" t="s">
        <v>8</v>
      </c>
      <c r="B43" s="229"/>
      <c r="C43" s="230">
        <v>8627</v>
      </c>
      <c r="D43" s="215"/>
      <c r="E43" s="28">
        <f>F43+B60</f>
        <v>4098</v>
      </c>
      <c r="F43" s="28">
        <f>(SUM(G43:I43))+A60</f>
        <v>3974</v>
      </c>
      <c r="G43" s="28">
        <f>SUM(G44:G45)</f>
        <v>3074</v>
      </c>
      <c r="H43" s="28">
        <f>SUM(H44:H45)</f>
        <v>785</v>
      </c>
      <c r="I43" s="28">
        <f>SUM(I44:I45)</f>
        <v>9</v>
      </c>
      <c r="J43" s="32"/>
    </row>
    <row r="44" spans="1:10" ht="13.5" customHeight="1" x14ac:dyDescent="0.15">
      <c r="A44" s="229" t="s">
        <v>102</v>
      </c>
      <c r="B44" s="229"/>
      <c r="C44" s="230">
        <v>4408</v>
      </c>
      <c r="D44" s="215"/>
      <c r="E44" s="28">
        <f>F44+B61</f>
        <v>3367</v>
      </c>
      <c r="F44" s="28">
        <f>(SUM(G44:I44))+A61</f>
        <v>3254</v>
      </c>
      <c r="G44" s="28">
        <v>2719</v>
      </c>
      <c r="H44" s="28">
        <v>438</v>
      </c>
      <c r="I44" s="28">
        <v>9</v>
      </c>
      <c r="J44" s="32"/>
    </row>
    <row r="45" spans="1:10" ht="13.5" customHeight="1" x14ac:dyDescent="0.15">
      <c r="A45" s="229" t="s">
        <v>100</v>
      </c>
      <c r="B45" s="229"/>
      <c r="C45" s="230">
        <v>4219</v>
      </c>
      <c r="D45" s="215"/>
      <c r="E45" s="28">
        <f>F45+B62</f>
        <v>731</v>
      </c>
      <c r="F45" s="28">
        <v>720</v>
      </c>
      <c r="G45" s="28">
        <v>355</v>
      </c>
      <c r="H45" s="28">
        <v>347</v>
      </c>
      <c r="I45" s="195" t="s">
        <v>273</v>
      </c>
      <c r="J45" s="32"/>
    </row>
    <row r="46" spans="1:10" ht="6.75" customHeight="1" x14ac:dyDescent="0.15">
      <c r="A46" s="30"/>
      <c r="B46" s="30"/>
      <c r="C46" s="48"/>
      <c r="D46" s="56"/>
      <c r="E46" s="46"/>
      <c r="F46" s="46"/>
      <c r="G46" s="46"/>
      <c r="H46" s="46"/>
      <c r="I46" s="56"/>
      <c r="J46" s="32"/>
    </row>
    <row r="47" spans="1:10" ht="18.75" customHeight="1" x14ac:dyDescent="0.15">
      <c r="A47" s="31"/>
      <c r="B47" s="31"/>
      <c r="C47" s="31"/>
      <c r="D47" s="31"/>
      <c r="E47" s="31"/>
      <c r="F47" s="31"/>
      <c r="G47" s="31"/>
      <c r="H47" s="31"/>
      <c r="I47" s="31"/>
      <c r="J47" s="32"/>
    </row>
    <row r="48" spans="1:10" x14ac:dyDescent="0.15">
      <c r="A48" s="34"/>
      <c r="B48" s="42"/>
      <c r="C48" s="49"/>
      <c r="D48" s="57"/>
      <c r="E48" s="223"/>
      <c r="F48" s="224"/>
      <c r="G48" s="224"/>
      <c r="H48" s="67"/>
      <c r="I48" s="72"/>
      <c r="J48" s="32"/>
    </row>
    <row r="49" spans="1:10" ht="13.5" customHeight="1" x14ac:dyDescent="0.15">
      <c r="A49" s="35"/>
      <c r="B49" s="43" t="s">
        <v>13</v>
      </c>
      <c r="C49" s="216" t="s">
        <v>25</v>
      </c>
      <c r="D49" s="231"/>
      <c r="E49" s="43" t="s">
        <v>98</v>
      </c>
      <c r="F49" s="43" t="s">
        <v>98</v>
      </c>
      <c r="G49" s="43" t="s">
        <v>97</v>
      </c>
      <c r="H49" s="216" t="s">
        <v>96</v>
      </c>
      <c r="I49" s="217"/>
      <c r="J49" s="32"/>
    </row>
    <row r="50" spans="1:10" ht="13.5" customHeight="1" x14ac:dyDescent="0.15">
      <c r="A50" s="36" t="s">
        <v>95</v>
      </c>
      <c r="B50" s="44" t="s">
        <v>94</v>
      </c>
      <c r="C50" s="50"/>
      <c r="D50" s="58"/>
      <c r="E50" s="44" t="s">
        <v>91</v>
      </c>
      <c r="F50" s="44" t="s">
        <v>89</v>
      </c>
      <c r="G50" s="44" t="s">
        <v>79</v>
      </c>
      <c r="H50" s="68"/>
      <c r="I50" s="73"/>
      <c r="J50" s="32"/>
    </row>
    <row r="51" spans="1:10" ht="6" customHeight="1" x14ac:dyDescent="0.15">
      <c r="A51" s="29"/>
      <c r="B51" s="45"/>
      <c r="C51" s="29"/>
      <c r="D51" s="29"/>
      <c r="E51" s="45"/>
      <c r="F51" s="45"/>
      <c r="G51" s="45"/>
      <c r="H51" s="47"/>
      <c r="I51" s="55"/>
      <c r="J51" s="32"/>
    </row>
    <row r="52" spans="1:10" ht="13.5" customHeight="1" x14ac:dyDescent="0.15">
      <c r="A52" s="28">
        <f>A53+A54</f>
        <v>227</v>
      </c>
      <c r="B52" s="28">
        <f>B53+B54</f>
        <v>392</v>
      </c>
      <c r="C52" s="215">
        <f>C53+C54</f>
        <v>7012</v>
      </c>
      <c r="D52" s="215">
        <f>D53+D54</f>
        <v>0</v>
      </c>
      <c r="E52" s="28">
        <f>E53+E54</f>
        <v>2148</v>
      </c>
      <c r="F52" s="28">
        <f>F53</f>
        <v>595</v>
      </c>
      <c r="G52" s="28">
        <f>G53+G54</f>
        <v>4268</v>
      </c>
      <c r="H52" s="216" t="s">
        <v>86</v>
      </c>
      <c r="I52" s="217"/>
      <c r="J52" s="32"/>
    </row>
    <row r="53" spans="1:10" ht="13.5" customHeight="1" x14ac:dyDescent="0.15">
      <c r="A53" s="28">
        <f t="shared" ref="A53:G53" si="3">A57+A61</f>
        <v>150</v>
      </c>
      <c r="B53" s="28">
        <f t="shared" si="3"/>
        <v>336</v>
      </c>
      <c r="C53" s="215">
        <f t="shared" si="3"/>
        <v>1556</v>
      </c>
      <c r="D53" s="215">
        <f t="shared" si="3"/>
        <v>0</v>
      </c>
      <c r="E53" s="28">
        <f t="shared" si="3"/>
        <v>660</v>
      </c>
      <c r="F53" s="28">
        <f t="shared" si="3"/>
        <v>595</v>
      </c>
      <c r="G53" s="28">
        <f t="shared" si="3"/>
        <v>301</v>
      </c>
      <c r="H53" s="216" t="s">
        <v>84</v>
      </c>
      <c r="I53" s="217"/>
      <c r="J53" s="32"/>
    </row>
    <row r="54" spans="1:10" ht="13.5" customHeight="1" x14ac:dyDescent="0.15">
      <c r="A54" s="28">
        <f>A58+A62</f>
        <v>77</v>
      </c>
      <c r="B54" s="28">
        <f>B58+B62</f>
        <v>56</v>
      </c>
      <c r="C54" s="215">
        <f>C58+C62</f>
        <v>5456</v>
      </c>
      <c r="D54" s="215">
        <f>D58+D62</f>
        <v>0</v>
      </c>
      <c r="E54" s="28">
        <f>E58+E62</f>
        <v>1488</v>
      </c>
      <c r="F54" s="195" t="s">
        <v>273</v>
      </c>
      <c r="G54" s="28">
        <f>G58+G62</f>
        <v>3967</v>
      </c>
      <c r="H54" s="216" t="s">
        <v>85</v>
      </c>
      <c r="I54" s="217"/>
      <c r="J54" s="32"/>
    </row>
    <row r="55" spans="1:10" ht="7.5" customHeight="1" x14ac:dyDescent="0.15">
      <c r="A55" s="28"/>
      <c r="B55" s="7"/>
      <c r="C55" s="215"/>
      <c r="D55" s="215"/>
      <c r="E55" s="28"/>
      <c r="F55" s="28"/>
      <c r="G55" s="28"/>
      <c r="H55" s="216"/>
      <c r="I55" s="217"/>
      <c r="J55" s="32"/>
    </row>
    <row r="56" spans="1:10" ht="13.5" customHeight="1" x14ac:dyDescent="0.15">
      <c r="A56" s="28">
        <f>SUM(A57:A58)</f>
        <v>121</v>
      </c>
      <c r="B56" s="28">
        <f>SUM(B57:B58)</f>
        <v>268</v>
      </c>
      <c r="C56" s="215">
        <f>C57+C58</f>
        <v>2549</v>
      </c>
      <c r="D56" s="215">
        <f>D57+D58</f>
        <v>0</v>
      </c>
      <c r="E56" s="28">
        <f>SUM(E57:E58)</f>
        <v>312</v>
      </c>
      <c r="F56" s="28">
        <f>SUM(F57:F58)</f>
        <v>287</v>
      </c>
      <c r="G56" s="28">
        <f>SUM(G57:G58)</f>
        <v>1950</v>
      </c>
      <c r="H56" s="216" t="s">
        <v>3</v>
      </c>
      <c r="I56" s="217"/>
      <c r="J56" s="32"/>
    </row>
    <row r="57" spans="1:10" ht="13.5" customHeight="1" x14ac:dyDescent="0.15">
      <c r="A57" s="28">
        <v>62</v>
      </c>
      <c r="B57" s="28">
        <v>223</v>
      </c>
      <c r="C57" s="215">
        <v>564</v>
      </c>
      <c r="D57" s="215"/>
      <c r="E57" s="28">
        <v>79</v>
      </c>
      <c r="F57" s="28">
        <v>287</v>
      </c>
      <c r="G57" s="28">
        <v>198</v>
      </c>
      <c r="H57" s="216" t="s">
        <v>84</v>
      </c>
      <c r="I57" s="217"/>
      <c r="J57" s="32"/>
    </row>
    <row r="58" spans="1:10" ht="13.5" customHeight="1" x14ac:dyDescent="0.15">
      <c r="A58" s="28">
        <v>59</v>
      </c>
      <c r="B58" s="28">
        <v>45</v>
      </c>
      <c r="C58" s="215">
        <v>1985</v>
      </c>
      <c r="D58" s="215"/>
      <c r="E58" s="28">
        <v>233</v>
      </c>
      <c r="F58" s="195" t="s">
        <v>273</v>
      </c>
      <c r="G58" s="28">
        <v>1752</v>
      </c>
      <c r="H58" s="216" t="s">
        <v>85</v>
      </c>
      <c r="I58" s="217"/>
      <c r="J58" s="32"/>
    </row>
    <row r="59" spans="1:10" ht="7.5" customHeight="1" x14ac:dyDescent="0.15">
      <c r="A59" s="28"/>
      <c r="B59" s="28"/>
      <c r="C59" s="215"/>
      <c r="D59" s="215"/>
      <c r="E59" s="28"/>
      <c r="F59" s="28"/>
      <c r="G59" s="28"/>
      <c r="H59" s="216"/>
      <c r="I59" s="217"/>
      <c r="J59" s="32"/>
    </row>
    <row r="60" spans="1:10" ht="13.5" customHeight="1" x14ac:dyDescent="0.15">
      <c r="A60" s="28">
        <f>SUM(A61:A62)</f>
        <v>106</v>
      </c>
      <c r="B60" s="28">
        <f>SUM(B61:B62)</f>
        <v>124</v>
      </c>
      <c r="C60" s="215">
        <f>C61+C62</f>
        <v>4463</v>
      </c>
      <c r="D60" s="215">
        <f>D61+D62</f>
        <v>0</v>
      </c>
      <c r="E60" s="28">
        <f>SUM(E61:E62)</f>
        <v>1836</v>
      </c>
      <c r="F60" s="28">
        <f>SUM(F61:F62)</f>
        <v>309</v>
      </c>
      <c r="G60" s="28">
        <f>SUM(G61:G62)</f>
        <v>2318</v>
      </c>
      <c r="H60" s="216" t="s">
        <v>8</v>
      </c>
      <c r="I60" s="217"/>
      <c r="J60" s="32"/>
    </row>
    <row r="61" spans="1:10" ht="13.5" customHeight="1" x14ac:dyDescent="0.15">
      <c r="A61" s="28">
        <v>88</v>
      </c>
      <c r="B61" s="28">
        <v>113</v>
      </c>
      <c r="C61" s="215">
        <v>992</v>
      </c>
      <c r="D61" s="215"/>
      <c r="E61" s="28">
        <v>581</v>
      </c>
      <c r="F61" s="28">
        <v>308</v>
      </c>
      <c r="G61" s="28">
        <v>103</v>
      </c>
      <c r="H61" s="216" t="s">
        <v>84</v>
      </c>
      <c r="I61" s="217"/>
      <c r="J61" s="32"/>
    </row>
    <row r="62" spans="1:10" ht="13.5" customHeight="1" x14ac:dyDescent="0.15">
      <c r="A62" s="28">
        <v>18</v>
      </c>
      <c r="B62" s="28">
        <v>11</v>
      </c>
      <c r="C62" s="215">
        <v>3471</v>
      </c>
      <c r="D62" s="215"/>
      <c r="E62" s="28">
        <v>1255</v>
      </c>
      <c r="F62" s="51">
        <v>1</v>
      </c>
      <c r="G62" s="28">
        <v>2215</v>
      </c>
      <c r="H62" s="216" t="s">
        <v>85</v>
      </c>
      <c r="I62" s="217"/>
      <c r="J62" s="32"/>
    </row>
    <row r="63" spans="1:10" ht="7.5" customHeight="1" x14ac:dyDescent="0.15">
      <c r="A63" s="37"/>
      <c r="B63" s="37"/>
      <c r="C63" s="52"/>
      <c r="D63" s="52"/>
      <c r="E63" s="37"/>
      <c r="F63" s="52"/>
      <c r="G63" s="37"/>
      <c r="H63" s="69"/>
      <c r="I63" s="74"/>
      <c r="J63" s="32"/>
    </row>
    <row r="64" spans="1:10" ht="7.5" customHeight="1" x14ac:dyDescent="0.15">
      <c r="A64" s="38"/>
      <c r="B64" s="38"/>
      <c r="C64" s="53"/>
      <c r="D64" s="53"/>
      <c r="E64" s="38"/>
      <c r="F64" s="53"/>
      <c r="G64" s="38"/>
      <c r="H64" s="70"/>
      <c r="I64" s="70"/>
      <c r="J64" s="32"/>
    </row>
    <row r="65" spans="1:10" x14ac:dyDescent="0.15">
      <c r="A65" s="31" t="s">
        <v>112</v>
      </c>
      <c r="B65" s="38"/>
      <c r="C65" s="38"/>
      <c r="D65" s="38"/>
      <c r="E65" s="38"/>
      <c r="F65" s="38"/>
      <c r="G65" s="38"/>
      <c r="H65" s="38"/>
      <c r="I65" s="38"/>
      <c r="J65" s="32"/>
    </row>
    <row r="66" spans="1:10" x14ac:dyDescent="0.15">
      <c r="A66" s="38"/>
      <c r="B66" s="38"/>
      <c r="C66" s="38"/>
      <c r="D66" s="38"/>
      <c r="E66" s="38"/>
      <c r="F66" s="38"/>
      <c r="G66" s="38"/>
      <c r="H66" s="38"/>
      <c r="I66" s="38"/>
      <c r="J66" s="32"/>
    </row>
    <row r="67" spans="1:10" x14ac:dyDescent="0.15">
      <c r="A67" s="38"/>
      <c r="B67" s="38"/>
      <c r="C67" s="38"/>
      <c r="D67" s="38"/>
      <c r="E67" s="38"/>
      <c r="F67" s="38"/>
      <c r="G67" s="38"/>
      <c r="H67" s="38"/>
      <c r="I67" s="38"/>
      <c r="J67" s="32"/>
    </row>
    <row r="68" spans="1:10" x14ac:dyDescent="0.15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x14ac:dyDescent="0.15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x14ac:dyDescent="0.15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x14ac:dyDescent="0.15">
      <c r="A71" s="32"/>
      <c r="B71" s="32"/>
      <c r="C71" s="32"/>
      <c r="D71" s="32"/>
      <c r="E71" s="32"/>
      <c r="F71" s="32"/>
      <c r="G71" s="32"/>
      <c r="H71" s="32"/>
      <c r="I71" s="32"/>
      <c r="J71" s="32"/>
    </row>
  </sheetData>
  <mergeCells count="64">
    <mergeCell ref="E30:I30"/>
    <mergeCell ref="F31:I31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E48:G48"/>
    <mergeCell ref="C49:D49"/>
    <mergeCell ref="H49:I49"/>
    <mergeCell ref="C52:D52"/>
    <mergeCell ref="H52:I52"/>
    <mergeCell ref="C53:D53"/>
    <mergeCell ref="H53:I53"/>
    <mergeCell ref="C54:D54"/>
    <mergeCell ref="H54:I54"/>
    <mergeCell ref="H60:I60"/>
    <mergeCell ref="C55:D55"/>
    <mergeCell ref="H55:I55"/>
    <mergeCell ref="C56:D56"/>
    <mergeCell ref="H56:I56"/>
    <mergeCell ref="C57:D57"/>
    <mergeCell ref="H57:I57"/>
    <mergeCell ref="C61:D61"/>
    <mergeCell ref="H61:I61"/>
    <mergeCell ref="C62:D62"/>
    <mergeCell ref="H62:I62"/>
    <mergeCell ref="A5:A8"/>
    <mergeCell ref="B5:B8"/>
    <mergeCell ref="A30:B33"/>
    <mergeCell ref="C30:D33"/>
    <mergeCell ref="E31:E33"/>
    <mergeCell ref="F32:F33"/>
    <mergeCell ref="G32:G33"/>
    <mergeCell ref="C58:D58"/>
    <mergeCell ref="H58:I58"/>
    <mergeCell ref="C59:D59"/>
    <mergeCell ref="H59:I59"/>
    <mergeCell ref="C60:D60"/>
    <mergeCell ref="J5:J8"/>
    <mergeCell ref="C6:C8"/>
    <mergeCell ref="I6:I8"/>
    <mergeCell ref="D7:D8"/>
    <mergeCell ref="E7:E8"/>
    <mergeCell ref="H7:H8"/>
    <mergeCell ref="C5:I5"/>
    <mergeCell ref="D6:H6"/>
  </mergeCells>
  <phoneticPr fontId="3"/>
  <pageMargins left="0.78740157480314965" right="0.78740157480314965" top="0.98425196850393692" bottom="0.78740157480314965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topLeftCell="D43" zoomScale="90" zoomScaleSheetLayoutView="90" workbookViewId="0">
      <selection activeCell="T45" sqref="T45:U45"/>
    </sheetView>
  </sheetViews>
  <sheetFormatPr defaultColWidth="9" defaultRowHeight="13.5" x14ac:dyDescent="0.15"/>
  <cols>
    <col min="1" max="1" width="2.5" style="2" customWidth="1"/>
    <col min="2" max="2" width="26.375" style="2" bestFit="1" customWidth="1"/>
    <col min="3" max="11" width="7.5" style="2" customWidth="1"/>
    <col min="12" max="12" width="2.625" style="2" customWidth="1"/>
    <col min="13" max="13" width="8.375" style="2" customWidth="1"/>
    <col min="14" max="15" width="8.5" style="2" customWidth="1"/>
    <col min="16" max="24" width="7.5" style="2" customWidth="1"/>
    <col min="25" max="16384" width="9" style="2"/>
  </cols>
  <sheetData>
    <row r="1" spans="1:24" ht="15" x14ac:dyDescent="0.15">
      <c r="A1" s="275" t="s">
        <v>122</v>
      </c>
      <c r="B1" s="275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276" t="s">
        <v>123</v>
      </c>
      <c r="X1" s="276"/>
    </row>
    <row r="3" spans="1:24" ht="15" x14ac:dyDescent="0.15">
      <c r="A3" s="76" t="s">
        <v>212</v>
      </c>
      <c r="B3" s="81"/>
      <c r="X3" s="105" t="s">
        <v>247</v>
      </c>
    </row>
    <row r="4" spans="1:24" ht="7.5" customHeight="1" x14ac:dyDescent="0.1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ht="14.25" customHeight="1" x14ac:dyDescent="0.15">
      <c r="A5" s="250" t="s">
        <v>126</v>
      </c>
      <c r="B5" s="251"/>
      <c r="C5" s="277" t="s">
        <v>82</v>
      </c>
      <c r="D5" s="278"/>
      <c r="E5" s="278"/>
      <c r="F5" s="278"/>
      <c r="G5" s="278"/>
      <c r="H5" s="278"/>
      <c r="I5" s="279"/>
      <c r="J5" s="199" t="s">
        <v>3</v>
      </c>
      <c r="K5" s="280"/>
      <c r="L5" s="280"/>
      <c r="M5" s="280"/>
      <c r="N5" s="280"/>
      <c r="O5" s="280"/>
      <c r="P5" s="280"/>
      <c r="Q5" s="200"/>
      <c r="R5" s="199" t="s">
        <v>8</v>
      </c>
      <c r="S5" s="280"/>
      <c r="T5" s="280"/>
      <c r="U5" s="280"/>
      <c r="V5" s="280"/>
      <c r="W5" s="280"/>
      <c r="X5" s="280"/>
    </row>
    <row r="6" spans="1:24" ht="13.5" customHeight="1" x14ac:dyDescent="0.15">
      <c r="A6" s="252"/>
      <c r="B6" s="253"/>
      <c r="C6" s="256" t="s">
        <v>82</v>
      </c>
      <c r="D6" s="256" t="s">
        <v>99</v>
      </c>
      <c r="E6" s="256" t="s">
        <v>127</v>
      </c>
      <c r="F6" s="95" t="s">
        <v>129</v>
      </c>
      <c r="G6" s="95" t="s">
        <v>129</v>
      </c>
      <c r="H6" s="88" t="s">
        <v>130</v>
      </c>
      <c r="I6" s="88" t="s">
        <v>131</v>
      </c>
      <c r="J6" s="256" t="s">
        <v>82</v>
      </c>
      <c r="K6" s="256" t="s">
        <v>99</v>
      </c>
      <c r="L6" s="256" t="s">
        <v>127</v>
      </c>
      <c r="M6" s="258"/>
      <c r="N6" s="95" t="s">
        <v>129</v>
      </c>
      <c r="O6" s="95" t="s">
        <v>129</v>
      </c>
      <c r="P6" s="88" t="s">
        <v>130</v>
      </c>
      <c r="Q6" s="88" t="s">
        <v>131</v>
      </c>
      <c r="R6" s="256" t="s">
        <v>82</v>
      </c>
      <c r="S6" s="256" t="s">
        <v>99</v>
      </c>
      <c r="T6" s="256" t="s">
        <v>127</v>
      </c>
      <c r="U6" s="95" t="s">
        <v>129</v>
      </c>
      <c r="V6" s="95" t="s">
        <v>129</v>
      </c>
      <c r="W6" s="88" t="s">
        <v>130</v>
      </c>
      <c r="X6" s="88" t="s">
        <v>131</v>
      </c>
    </row>
    <row r="7" spans="1:24" ht="14.25" customHeight="1" x14ac:dyDescent="0.15">
      <c r="A7" s="254"/>
      <c r="B7" s="255"/>
      <c r="C7" s="257"/>
      <c r="D7" s="257"/>
      <c r="E7" s="257"/>
      <c r="F7" s="96" t="s">
        <v>132</v>
      </c>
      <c r="G7" s="96" t="s">
        <v>133</v>
      </c>
      <c r="H7" s="98" t="s">
        <v>134</v>
      </c>
      <c r="I7" s="98" t="s">
        <v>135</v>
      </c>
      <c r="J7" s="257"/>
      <c r="K7" s="257"/>
      <c r="L7" s="257"/>
      <c r="M7" s="255"/>
      <c r="N7" s="96" t="s">
        <v>132</v>
      </c>
      <c r="O7" s="96" t="s">
        <v>133</v>
      </c>
      <c r="P7" s="98" t="s">
        <v>134</v>
      </c>
      <c r="Q7" s="98" t="s">
        <v>135</v>
      </c>
      <c r="R7" s="257"/>
      <c r="S7" s="257"/>
      <c r="T7" s="257"/>
      <c r="U7" s="96" t="s">
        <v>132</v>
      </c>
      <c r="V7" s="96" t="s">
        <v>133</v>
      </c>
      <c r="W7" s="98" t="s">
        <v>134</v>
      </c>
      <c r="X7" s="98" t="s">
        <v>135</v>
      </c>
    </row>
    <row r="8" spans="1:24" ht="8.25" customHeight="1" x14ac:dyDescent="0.15">
      <c r="A8" s="9"/>
      <c r="B8" s="9"/>
      <c r="C8" s="13"/>
      <c r="D8" s="9"/>
      <c r="E8" s="9"/>
      <c r="F8" s="97"/>
      <c r="G8" s="97"/>
      <c r="H8" s="99"/>
      <c r="I8" s="99"/>
      <c r="J8" s="9"/>
      <c r="K8" s="9"/>
      <c r="L8" s="9"/>
      <c r="M8" s="9"/>
      <c r="N8" s="97"/>
      <c r="O8" s="97"/>
      <c r="P8" s="99"/>
      <c r="Q8" s="99"/>
      <c r="R8" s="9"/>
      <c r="S8" s="9"/>
      <c r="T8" s="9"/>
      <c r="U8" s="97"/>
      <c r="V8" s="97"/>
      <c r="W8" s="99"/>
      <c r="X8" s="99"/>
    </row>
    <row r="9" spans="1:24" ht="13.5" customHeight="1" x14ac:dyDescent="0.15">
      <c r="A9" s="263" t="s">
        <v>1</v>
      </c>
      <c r="B9" s="263"/>
      <c r="C9" s="89">
        <f t="shared" ref="C9:K9" si="0">SUM(C11:C31)-C12</f>
        <v>8983</v>
      </c>
      <c r="D9" s="91">
        <f t="shared" si="0"/>
        <v>7136</v>
      </c>
      <c r="E9" s="91">
        <f t="shared" si="0"/>
        <v>324</v>
      </c>
      <c r="F9" s="91">
        <f t="shared" si="0"/>
        <v>244</v>
      </c>
      <c r="G9" s="91">
        <f t="shared" si="0"/>
        <v>802</v>
      </c>
      <c r="H9" s="91">
        <f t="shared" si="0"/>
        <v>460</v>
      </c>
      <c r="I9" s="91">
        <f t="shared" si="0"/>
        <v>17</v>
      </c>
      <c r="J9" s="91">
        <f t="shared" si="0"/>
        <v>5062</v>
      </c>
      <c r="K9" s="91">
        <f t="shared" si="0"/>
        <v>3873</v>
      </c>
      <c r="L9" s="269">
        <f>SUM(L11:M31)-L12</f>
        <v>257</v>
      </c>
      <c r="M9" s="269"/>
      <c r="N9" s="93">
        <f>SUM(N11:N31)-N12</f>
        <v>215</v>
      </c>
      <c r="O9" s="93">
        <f>SUM(O11:O31)-O12</f>
        <v>584</v>
      </c>
      <c r="P9" s="93">
        <f>SUM(P11:P31)-P12</f>
        <v>100</v>
      </c>
      <c r="Q9" s="93">
        <f>SUM(Q11:Q31)</f>
        <v>1</v>
      </c>
      <c r="R9" s="93">
        <f>SUM(R11:R31)-R12</f>
        <v>3974</v>
      </c>
      <c r="S9" s="93">
        <f>SUM(S11:S31)-S12</f>
        <v>3263</v>
      </c>
      <c r="T9" s="93">
        <f>SUM(T11:T31)</f>
        <v>67</v>
      </c>
      <c r="U9" s="93">
        <f>SUM(U11:U31)</f>
        <v>29</v>
      </c>
      <c r="V9" s="93">
        <f>SUM(V11:V31)-V12</f>
        <v>218</v>
      </c>
      <c r="W9" s="93">
        <f>SUM(W11:W31)-W12</f>
        <v>360</v>
      </c>
      <c r="X9" s="93">
        <f>SUM(X11:X31)</f>
        <v>16</v>
      </c>
    </row>
    <row r="10" spans="1:24" ht="6.75" customHeight="1" x14ac:dyDescent="0.15">
      <c r="A10" s="78"/>
      <c r="B10" s="78"/>
      <c r="C10" s="40"/>
      <c r="D10" s="90"/>
      <c r="E10" s="90"/>
      <c r="F10" s="31"/>
      <c r="G10" s="90"/>
      <c r="H10" s="90"/>
      <c r="I10" s="90"/>
      <c r="J10" s="90"/>
      <c r="K10" s="90"/>
      <c r="L10" s="269"/>
      <c r="M10" s="269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4" ht="13.5" customHeight="1" x14ac:dyDescent="0.15">
      <c r="A11" s="7"/>
      <c r="B11" s="82" t="s">
        <v>193</v>
      </c>
      <c r="C11" s="90">
        <f t="shared" ref="C11:C31" si="1">SUM(D11:I11)</f>
        <v>557</v>
      </c>
      <c r="D11" s="92">
        <f t="shared" ref="D11:E31" si="2">SUM(K11,S11)</f>
        <v>192</v>
      </c>
      <c r="E11" s="92">
        <f t="shared" si="2"/>
        <v>9</v>
      </c>
      <c r="F11" s="92">
        <f t="shared" ref="F11:I31" si="3">SUM(N11,U11)</f>
        <v>24</v>
      </c>
      <c r="G11" s="92">
        <f t="shared" si="3"/>
        <v>207</v>
      </c>
      <c r="H11" s="92">
        <f t="shared" si="3"/>
        <v>125</v>
      </c>
      <c r="I11" s="92">
        <f t="shared" si="3"/>
        <v>0</v>
      </c>
      <c r="J11" s="90">
        <f>SUM(K11:Q11)</f>
        <v>339</v>
      </c>
      <c r="K11" s="93">
        <v>122</v>
      </c>
      <c r="L11" s="274">
        <v>8</v>
      </c>
      <c r="M11" s="274"/>
      <c r="N11" s="93">
        <v>24</v>
      </c>
      <c r="O11" s="93">
        <v>170</v>
      </c>
      <c r="P11" s="93">
        <v>15</v>
      </c>
      <c r="Q11" s="102" t="s">
        <v>26</v>
      </c>
      <c r="R11" s="93">
        <f>SUM(S11:X11)</f>
        <v>218</v>
      </c>
      <c r="S11" s="93">
        <v>70</v>
      </c>
      <c r="T11" s="102">
        <v>1</v>
      </c>
      <c r="U11" s="102" t="s">
        <v>26</v>
      </c>
      <c r="V11" s="93">
        <v>37</v>
      </c>
      <c r="W11" s="93">
        <v>110</v>
      </c>
      <c r="X11" s="102" t="s">
        <v>26</v>
      </c>
    </row>
    <row r="12" spans="1:24" ht="13.5" customHeight="1" x14ac:dyDescent="0.15">
      <c r="A12" s="7"/>
      <c r="B12" s="82" t="s">
        <v>198</v>
      </c>
      <c r="C12" s="90">
        <f t="shared" si="1"/>
        <v>488</v>
      </c>
      <c r="D12" s="92">
        <f t="shared" si="2"/>
        <v>137</v>
      </c>
      <c r="E12" s="92">
        <f t="shared" si="2"/>
        <v>4</v>
      </c>
      <c r="F12" s="92">
        <f t="shared" si="3"/>
        <v>20</v>
      </c>
      <c r="G12" s="92">
        <f t="shared" si="3"/>
        <v>204</v>
      </c>
      <c r="H12" s="92">
        <f t="shared" si="3"/>
        <v>123</v>
      </c>
      <c r="I12" s="92">
        <f t="shared" si="3"/>
        <v>0</v>
      </c>
      <c r="J12" s="90">
        <f>SUM(K12:Q12)</f>
        <v>280</v>
      </c>
      <c r="K12" s="93">
        <v>75</v>
      </c>
      <c r="L12" s="269">
        <v>4</v>
      </c>
      <c r="M12" s="269"/>
      <c r="N12" s="93">
        <v>20</v>
      </c>
      <c r="O12" s="93">
        <v>167</v>
      </c>
      <c r="P12" s="93">
        <v>14</v>
      </c>
      <c r="Q12" s="102" t="s">
        <v>26</v>
      </c>
      <c r="R12" s="93">
        <f>SUM(S12:X12)</f>
        <v>208</v>
      </c>
      <c r="S12" s="93">
        <v>62</v>
      </c>
      <c r="T12" s="102" t="s">
        <v>26</v>
      </c>
      <c r="U12" s="102" t="s">
        <v>26</v>
      </c>
      <c r="V12" s="93">
        <v>37</v>
      </c>
      <c r="W12" s="93">
        <v>109</v>
      </c>
      <c r="X12" s="102" t="s">
        <v>26</v>
      </c>
    </row>
    <row r="13" spans="1:24" ht="13.5" customHeight="1" x14ac:dyDescent="0.15">
      <c r="A13" s="7"/>
      <c r="B13" s="82" t="s">
        <v>136</v>
      </c>
      <c r="C13" s="90">
        <f t="shared" si="1"/>
        <v>444</v>
      </c>
      <c r="D13" s="92">
        <f t="shared" si="2"/>
        <v>133</v>
      </c>
      <c r="E13" s="92">
        <f t="shared" si="2"/>
        <v>3</v>
      </c>
      <c r="F13" s="92">
        <f t="shared" si="3"/>
        <v>62</v>
      </c>
      <c r="G13" s="92">
        <f t="shared" si="3"/>
        <v>97</v>
      </c>
      <c r="H13" s="92">
        <f t="shared" si="3"/>
        <v>149</v>
      </c>
      <c r="I13" s="92">
        <f t="shared" si="3"/>
        <v>0</v>
      </c>
      <c r="J13" s="90">
        <v>308</v>
      </c>
      <c r="K13" s="93">
        <v>103</v>
      </c>
      <c r="L13" s="274">
        <v>3</v>
      </c>
      <c r="M13" s="274"/>
      <c r="N13" s="93">
        <v>60</v>
      </c>
      <c r="O13" s="93">
        <v>96</v>
      </c>
      <c r="P13" s="93">
        <v>44</v>
      </c>
      <c r="Q13" s="102" t="s">
        <v>26</v>
      </c>
      <c r="R13" s="93">
        <f>SUM(S13:X13)</f>
        <v>138</v>
      </c>
      <c r="S13" s="93">
        <v>30</v>
      </c>
      <c r="T13" s="102" t="s">
        <v>26</v>
      </c>
      <c r="U13" s="102">
        <v>2</v>
      </c>
      <c r="V13" s="93">
        <v>1</v>
      </c>
      <c r="W13" s="93">
        <v>105</v>
      </c>
      <c r="X13" s="102" t="s">
        <v>26</v>
      </c>
    </row>
    <row r="14" spans="1:24" ht="13.5" customHeight="1" x14ac:dyDescent="0.15">
      <c r="A14" s="7"/>
      <c r="B14" s="82" t="s">
        <v>230</v>
      </c>
      <c r="C14" s="90">
        <f t="shared" si="1"/>
        <v>24</v>
      </c>
      <c r="D14" s="92">
        <f t="shared" si="2"/>
        <v>23</v>
      </c>
      <c r="E14" s="92">
        <f t="shared" si="2"/>
        <v>0</v>
      </c>
      <c r="F14" s="92">
        <f t="shared" si="3"/>
        <v>1</v>
      </c>
      <c r="G14" s="92">
        <f t="shared" si="3"/>
        <v>0</v>
      </c>
      <c r="H14" s="92">
        <f t="shared" si="3"/>
        <v>0</v>
      </c>
      <c r="I14" s="92">
        <f t="shared" si="3"/>
        <v>0</v>
      </c>
      <c r="J14" s="90">
        <f>SUM(K14:Q14)</f>
        <v>22</v>
      </c>
      <c r="K14" s="93">
        <v>21</v>
      </c>
      <c r="L14" s="269" t="s">
        <v>274</v>
      </c>
      <c r="M14" s="269"/>
      <c r="N14" s="102">
        <v>1</v>
      </c>
      <c r="O14" s="102" t="s">
        <v>26</v>
      </c>
      <c r="P14" s="102" t="s">
        <v>26</v>
      </c>
      <c r="Q14" s="102" t="s">
        <v>26</v>
      </c>
      <c r="R14" s="93">
        <f>SUM(S14:X14)</f>
        <v>2</v>
      </c>
      <c r="S14" s="93">
        <v>2</v>
      </c>
      <c r="T14" s="102" t="s">
        <v>26</v>
      </c>
      <c r="U14" s="102" t="s">
        <v>26</v>
      </c>
      <c r="V14" s="102" t="s">
        <v>26</v>
      </c>
      <c r="W14" s="102" t="s">
        <v>26</v>
      </c>
      <c r="X14" s="102" t="s">
        <v>26</v>
      </c>
    </row>
    <row r="15" spans="1:24" ht="13.5" customHeight="1" x14ac:dyDescent="0.15">
      <c r="A15" s="7"/>
      <c r="B15" s="82" t="s">
        <v>137</v>
      </c>
      <c r="C15" s="90">
        <f t="shared" si="1"/>
        <v>1386</v>
      </c>
      <c r="D15" s="92">
        <f t="shared" si="2"/>
        <v>1140</v>
      </c>
      <c r="E15" s="92">
        <f t="shared" si="2"/>
        <v>113</v>
      </c>
      <c r="F15" s="92">
        <f t="shared" si="3"/>
        <v>32</v>
      </c>
      <c r="G15" s="92">
        <f t="shared" si="3"/>
        <v>65</v>
      </c>
      <c r="H15" s="92">
        <f t="shared" si="3"/>
        <v>36</v>
      </c>
      <c r="I15" s="92">
        <f t="shared" si="3"/>
        <v>0</v>
      </c>
      <c r="J15" s="90">
        <v>1226</v>
      </c>
      <c r="K15" s="93">
        <v>1020</v>
      </c>
      <c r="L15" s="274">
        <v>90</v>
      </c>
      <c r="M15" s="274"/>
      <c r="N15" s="93">
        <v>32</v>
      </c>
      <c r="O15" s="93">
        <v>65</v>
      </c>
      <c r="P15" s="93">
        <v>14</v>
      </c>
      <c r="Q15" s="102" t="s">
        <v>26</v>
      </c>
      <c r="R15" s="93">
        <f>SUM(S15:X15)</f>
        <v>165</v>
      </c>
      <c r="S15" s="93">
        <v>120</v>
      </c>
      <c r="T15" s="93">
        <v>23</v>
      </c>
      <c r="U15" s="102" t="s">
        <v>26</v>
      </c>
      <c r="V15" s="102" t="s">
        <v>26</v>
      </c>
      <c r="W15" s="93">
        <v>22</v>
      </c>
      <c r="X15" s="102" t="s">
        <v>26</v>
      </c>
    </row>
    <row r="16" spans="1:24" ht="13.5" customHeight="1" x14ac:dyDescent="0.15">
      <c r="A16" s="7"/>
      <c r="B16" s="82" t="s">
        <v>138</v>
      </c>
      <c r="C16" s="90">
        <f t="shared" si="1"/>
        <v>1241</v>
      </c>
      <c r="D16" s="92">
        <f t="shared" si="2"/>
        <v>1127</v>
      </c>
      <c r="E16" s="92">
        <f t="shared" si="2"/>
        <v>38</v>
      </c>
      <c r="F16" s="92">
        <f t="shared" si="3"/>
        <v>11</v>
      </c>
      <c r="G16" s="92">
        <f t="shared" si="3"/>
        <v>39</v>
      </c>
      <c r="H16" s="92">
        <f t="shared" si="3"/>
        <v>12</v>
      </c>
      <c r="I16" s="92">
        <f t="shared" si="3"/>
        <v>14</v>
      </c>
      <c r="J16" s="90">
        <v>626</v>
      </c>
      <c r="K16" s="93">
        <v>551</v>
      </c>
      <c r="L16" s="274">
        <v>29</v>
      </c>
      <c r="M16" s="274"/>
      <c r="N16" s="93">
        <v>9</v>
      </c>
      <c r="O16" s="93">
        <v>29</v>
      </c>
      <c r="P16" s="93">
        <v>4</v>
      </c>
      <c r="Q16" s="93">
        <v>1</v>
      </c>
      <c r="R16" s="93">
        <v>621</v>
      </c>
      <c r="S16" s="93">
        <v>576</v>
      </c>
      <c r="T16" s="93">
        <v>9</v>
      </c>
      <c r="U16" s="102">
        <v>2</v>
      </c>
      <c r="V16" s="93">
        <v>10</v>
      </c>
      <c r="W16" s="93">
        <v>8</v>
      </c>
      <c r="X16" s="93">
        <v>13</v>
      </c>
    </row>
    <row r="17" spans="1:24" ht="13.5" customHeight="1" x14ac:dyDescent="0.15">
      <c r="A17" s="7"/>
      <c r="B17" s="82" t="s">
        <v>125</v>
      </c>
      <c r="C17" s="90">
        <f t="shared" si="1"/>
        <v>18</v>
      </c>
      <c r="D17" s="92">
        <f t="shared" si="2"/>
        <v>17</v>
      </c>
      <c r="E17" s="92">
        <f t="shared" si="2"/>
        <v>1</v>
      </c>
      <c r="F17" s="92">
        <f t="shared" si="3"/>
        <v>0</v>
      </c>
      <c r="G17" s="92">
        <f t="shared" si="3"/>
        <v>0</v>
      </c>
      <c r="H17" s="92">
        <f t="shared" si="3"/>
        <v>0</v>
      </c>
      <c r="I17" s="92">
        <f t="shared" si="3"/>
        <v>0</v>
      </c>
      <c r="J17" s="90">
        <f>SUM(K17:Q17)</f>
        <v>17</v>
      </c>
      <c r="K17" s="93">
        <v>16</v>
      </c>
      <c r="L17" s="269">
        <v>1</v>
      </c>
      <c r="M17" s="269"/>
      <c r="N17" s="102" t="s">
        <v>275</v>
      </c>
      <c r="O17" s="102" t="s">
        <v>26</v>
      </c>
      <c r="P17" s="102" t="s">
        <v>26</v>
      </c>
      <c r="Q17" s="102" t="s">
        <v>26</v>
      </c>
      <c r="R17" s="94">
        <f>SUM(S17:X17)</f>
        <v>1</v>
      </c>
      <c r="S17" s="102">
        <v>1</v>
      </c>
      <c r="T17" s="102" t="s">
        <v>26</v>
      </c>
      <c r="U17" s="102" t="s">
        <v>26</v>
      </c>
      <c r="V17" s="102" t="s">
        <v>26</v>
      </c>
      <c r="W17" s="102" t="s">
        <v>26</v>
      </c>
      <c r="X17" s="102" t="s">
        <v>26</v>
      </c>
    </row>
    <row r="18" spans="1:24" ht="13.5" customHeight="1" x14ac:dyDescent="0.15">
      <c r="A18" s="7"/>
      <c r="B18" s="82" t="s">
        <v>139</v>
      </c>
      <c r="C18" s="90">
        <f t="shared" si="1"/>
        <v>35</v>
      </c>
      <c r="D18" s="92">
        <f t="shared" si="2"/>
        <v>29</v>
      </c>
      <c r="E18" s="92">
        <f t="shared" si="2"/>
        <v>2</v>
      </c>
      <c r="F18" s="92">
        <f t="shared" si="3"/>
        <v>0</v>
      </c>
      <c r="G18" s="92">
        <f t="shared" si="3"/>
        <v>4</v>
      </c>
      <c r="H18" s="92">
        <f t="shared" si="3"/>
        <v>0</v>
      </c>
      <c r="I18" s="92">
        <f t="shared" si="3"/>
        <v>0</v>
      </c>
      <c r="J18" s="90">
        <f>SUM(K18:Q18)</f>
        <v>21</v>
      </c>
      <c r="K18" s="93">
        <v>16</v>
      </c>
      <c r="L18" s="274">
        <v>2</v>
      </c>
      <c r="M18" s="274"/>
      <c r="N18" s="102" t="s">
        <v>26</v>
      </c>
      <c r="O18" s="93">
        <v>3</v>
      </c>
      <c r="P18" s="102" t="s">
        <v>26</v>
      </c>
      <c r="Q18" s="102" t="s">
        <v>26</v>
      </c>
      <c r="R18" s="94">
        <f>SUM(S18:X18)</f>
        <v>14</v>
      </c>
      <c r="S18" s="93">
        <v>13</v>
      </c>
      <c r="T18" s="102" t="s">
        <v>26</v>
      </c>
      <c r="U18" s="102" t="s">
        <v>26</v>
      </c>
      <c r="V18" s="102">
        <v>1</v>
      </c>
      <c r="W18" s="102" t="s">
        <v>26</v>
      </c>
      <c r="X18" s="102" t="s">
        <v>26</v>
      </c>
    </row>
    <row r="19" spans="1:24" ht="13.5" customHeight="1" x14ac:dyDescent="0.15">
      <c r="A19" s="7"/>
      <c r="B19" s="82" t="s">
        <v>195</v>
      </c>
      <c r="C19" s="90">
        <f t="shared" si="1"/>
        <v>326</v>
      </c>
      <c r="D19" s="92">
        <f t="shared" si="2"/>
        <v>308</v>
      </c>
      <c r="E19" s="92">
        <f t="shared" si="2"/>
        <v>9</v>
      </c>
      <c r="F19" s="92">
        <f t="shared" si="3"/>
        <v>1</v>
      </c>
      <c r="G19" s="92">
        <f t="shared" si="3"/>
        <v>7</v>
      </c>
      <c r="H19" s="92">
        <f t="shared" si="3"/>
        <v>1</v>
      </c>
      <c r="I19" s="92">
        <f t="shared" si="3"/>
        <v>0</v>
      </c>
      <c r="J19" s="90">
        <v>296</v>
      </c>
      <c r="K19" s="93">
        <v>279</v>
      </c>
      <c r="L19" s="274">
        <v>8</v>
      </c>
      <c r="M19" s="274"/>
      <c r="N19" s="93">
        <v>1</v>
      </c>
      <c r="O19" s="93">
        <v>7</v>
      </c>
      <c r="P19" s="102" t="s">
        <v>26</v>
      </c>
      <c r="Q19" s="102" t="s">
        <v>26</v>
      </c>
      <c r="R19" s="94">
        <f>SUM(S19:X19)</f>
        <v>31</v>
      </c>
      <c r="S19" s="93">
        <v>29</v>
      </c>
      <c r="T19" s="93">
        <v>1</v>
      </c>
      <c r="U19" s="102" t="s">
        <v>26</v>
      </c>
      <c r="V19" s="102" t="s">
        <v>26</v>
      </c>
      <c r="W19" s="93">
        <v>1</v>
      </c>
      <c r="X19" s="102" t="s">
        <v>26</v>
      </c>
    </row>
    <row r="20" spans="1:24" ht="13.5" customHeight="1" x14ac:dyDescent="0.15">
      <c r="A20" s="7"/>
      <c r="B20" s="82" t="s">
        <v>197</v>
      </c>
      <c r="C20" s="90">
        <f t="shared" si="1"/>
        <v>1206</v>
      </c>
      <c r="D20" s="92">
        <f t="shared" si="2"/>
        <v>994</v>
      </c>
      <c r="E20" s="92">
        <f t="shared" si="2"/>
        <v>56</v>
      </c>
      <c r="F20" s="92">
        <f t="shared" si="3"/>
        <v>38</v>
      </c>
      <c r="G20" s="92">
        <f t="shared" si="3"/>
        <v>67</v>
      </c>
      <c r="H20" s="92">
        <f t="shared" si="3"/>
        <v>51</v>
      </c>
      <c r="I20" s="92">
        <f t="shared" si="3"/>
        <v>0</v>
      </c>
      <c r="J20" s="90">
        <v>563</v>
      </c>
      <c r="K20" s="93">
        <v>427</v>
      </c>
      <c r="L20" s="274">
        <v>42</v>
      </c>
      <c r="M20" s="274"/>
      <c r="N20" s="93">
        <v>32</v>
      </c>
      <c r="O20" s="93">
        <v>49</v>
      </c>
      <c r="P20" s="93">
        <v>11</v>
      </c>
      <c r="Q20" s="102" t="s">
        <v>26</v>
      </c>
      <c r="R20" s="93">
        <v>647</v>
      </c>
      <c r="S20" s="93">
        <v>567</v>
      </c>
      <c r="T20" s="93">
        <v>14</v>
      </c>
      <c r="U20" s="93">
        <v>6</v>
      </c>
      <c r="V20" s="93">
        <v>18</v>
      </c>
      <c r="W20" s="93">
        <v>40</v>
      </c>
      <c r="X20" s="102" t="s">
        <v>26</v>
      </c>
    </row>
    <row r="21" spans="1:24" ht="13.5" customHeight="1" x14ac:dyDescent="0.15">
      <c r="A21" s="7"/>
      <c r="B21" s="82" t="s">
        <v>46</v>
      </c>
      <c r="C21" s="90">
        <f t="shared" si="1"/>
        <v>107</v>
      </c>
      <c r="D21" s="92">
        <f t="shared" si="2"/>
        <v>100</v>
      </c>
      <c r="E21" s="92">
        <f t="shared" si="2"/>
        <v>4</v>
      </c>
      <c r="F21" s="92">
        <f t="shared" si="3"/>
        <v>0</v>
      </c>
      <c r="G21" s="92">
        <f t="shared" si="3"/>
        <v>3</v>
      </c>
      <c r="H21" s="92">
        <f t="shared" si="3"/>
        <v>0</v>
      </c>
      <c r="I21" s="92">
        <f t="shared" si="3"/>
        <v>0</v>
      </c>
      <c r="J21" s="90">
        <f>SUM(K21:Q21)</f>
        <v>36</v>
      </c>
      <c r="K21" s="93">
        <v>30</v>
      </c>
      <c r="L21" s="274">
        <v>3</v>
      </c>
      <c r="M21" s="274"/>
      <c r="N21" s="102" t="s">
        <v>26</v>
      </c>
      <c r="O21" s="93">
        <v>3</v>
      </c>
      <c r="P21" s="102" t="s">
        <v>26</v>
      </c>
      <c r="Q21" s="102" t="s">
        <v>26</v>
      </c>
      <c r="R21" s="93">
        <f>SUM(S21:X21)</f>
        <v>71</v>
      </c>
      <c r="S21" s="93">
        <v>70</v>
      </c>
      <c r="T21" s="102">
        <v>1</v>
      </c>
      <c r="U21" s="102" t="s">
        <v>26</v>
      </c>
      <c r="V21" s="102" t="s">
        <v>26</v>
      </c>
      <c r="W21" s="102" t="s">
        <v>26</v>
      </c>
      <c r="X21" s="102" t="s">
        <v>26</v>
      </c>
    </row>
    <row r="22" spans="1:24" ht="13.5" customHeight="1" x14ac:dyDescent="0.15">
      <c r="A22" s="7"/>
      <c r="B22" s="82" t="s">
        <v>167</v>
      </c>
      <c r="C22" s="90">
        <f t="shared" si="1"/>
        <v>72</v>
      </c>
      <c r="D22" s="92">
        <f t="shared" si="2"/>
        <v>63</v>
      </c>
      <c r="E22" s="92">
        <f t="shared" si="2"/>
        <v>5</v>
      </c>
      <c r="F22" s="92">
        <f t="shared" si="3"/>
        <v>0</v>
      </c>
      <c r="G22" s="92">
        <f t="shared" si="3"/>
        <v>4</v>
      </c>
      <c r="H22" s="92">
        <f t="shared" si="3"/>
        <v>0</v>
      </c>
      <c r="I22" s="92">
        <f t="shared" si="3"/>
        <v>0</v>
      </c>
      <c r="J22" s="90">
        <f>SUM(K22:Q22)</f>
        <v>47</v>
      </c>
      <c r="K22" s="93">
        <v>41</v>
      </c>
      <c r="L22" s="274">
        <v>3</v>
      </c>
      <c r="M22" s="274"/>
      <c r="N22" s="102" t="s">
        <v>26</v>
      </c>
      <c r="O22" s="93">
        <v>3</v>
      </c>
      <c r="P22" s="102" t="s">
        <v>26</v>
      </c>
      <c r="Q22" s="102" t="s">
        <v>26</v>
      </c>
      <c r="R22" s="93">
        <f>SUM(S22:X22)</f>
        <v>25</v>
      </c>
      <c r="S22" s="93">
        <v>22</v>
      </c>
      <c r="T22" s="93">
        <v>2</v>
      </c>
      <c r="U22" s="102" t="s">
        <v>26</v>
      </c>
      <c r="V22" s="102">
        <v>1</v>
      </c>
      <c r="W22" s="102" t="s">
        <v>26</v>
      </c>
      <c r="X22" s="102" t="s">
        <v>26</v>
      </c>
    </row>
    <row r="23" spans="1:24" ht="13.5" customHeight="1" x14ac:dyDescent="0.15">
      <c r="A23" s="7"/>
      <c r="B23" s="83" t="s">
        <v>203</v>
      </c>
      <c r="C23" s="90">
        <f t="shared" si="1"/>
        <v>135</v>
      </c>
      <c r="D23" s="92">
        <f t="shared" si="2"/>
        <v>83</v>
      </c>
      <c r="E23" s="92">
        <f t="shared" si="2"/>
        <v>8</v>
      </c>
      <c r="F23" s="92">
        <f t="shared" si="3"/>
        <v>5</v>
      </c>
      <c r="G23" s="92">
        <f t="shared" si="3"/>
        <v>30</v>
      </c>
      <c r="H23" s="92">
        <f t="shared" si="3"/>
        <v>9</v>
      </c>
      <c r="I23" s="92">
        <f t="shared" si="3"/>
        <v>0</v>
      </c>
      <c r="J23" s="90">
        <f>SUM(K23:Q23)</f>
        <v>96</v>
      </c>
      <c r="K23" s="93">
        <v>58</v>
      </c>
      <c r="L23" s="274">
        <v>7</v>
      </c>
      <c r="M23" s="274"/>
      <c r="N23" s="93">
        <v>5</v>
      </c>
      <c r="O23" s="93">
        <v>25</v>
      </c>
      <c r="P23" s="93">
        <v>1</v>
      </c>
      <c r="Q23" s="102" t="s">
        <v>26</v>
      </c>
      <c r="R23" s="93">
        <f>SUM(S23:X23)</f>
        <v>39</v>
      </c>
      <c r="S23" s="93">
        <v>25</v>
      </c>
      <c r="T23" s="93">
        <v>1</v>
      </c>
      <c r="U23" s="102" t="s">
        <v>26</v>
      </c>
      <c r="V23" s="93">
        <v>5</v>
      </c>
      <c r="W23" s="93">
        <v>8</v>
      </c>
      <c r="X23" s="102" t="s">
        <v>26</v>
      </c>
    </row>
    <row r="24" spans="1:24" ht="13.5" customHeight="1" x14ac:dyDescent="0.15">
      <c r="A24" s="7"/>
      <c r="B24" s="82" t="s">
        <v>204</v>
      </c>
      <c r="C24" s="90">
        <f t="shared" si="1"/>
        <v>359</v>
      </c>
      <c r="D24" s="92">
        <f t="shared" si="2"/>
        <v>256</v>
      </c>
      <c r="E24" s="92">
        <f t="shared" si="2"/>
        <v>9</v>
      </c>
      <c r="F24" s="92">
        <f t="shared" si="3"/>
        <v>30</v>
      </c>
      <c r="G24" s="92">
        <f t="shared" si="3"/>
        <v>23</v>
      </c>
      <c r="H24" s="92">
        <f t="shared" si="3"/>
        <v>41</v>
      </c>
      <c r="I24" s="92">
        <f t="shared" si="3"/>
        <v>0</v>
      </c>
      <c r="J24" s="90">
        <v>112</v>
      </c>
      <c r="K24" s="93">
        <v>56</v>
      </c>
      <c r="L24" s="274">
        <v>8</v>
      </c>
      <c r="M24" s="274"/>
      <c r="N24" s="93">
        <v>25</v>
      </c>
      <c r="O24" s="93">
        <v>15</v>
      </c>
      <c r="P24" s="102">
        <v>7</v>
      </c>
      <c r="Q24" s="102" t="s">
        <v>26</v>
      </c>
      <c r="R24" s="93">
        <v>251</v>
      </c>
      <c r="S24" s="93">
        <v>200</v>
      </c>
      <c r="T24" s="93">
        <v>1</v>
      </c>
      <c r="U24" s="102">
        <v>5</v>
      </c>
      <c r="V24" s="93">
        <v>8</v>
      </c>
      <c r="W24" s="93">
        <v>34</v>
      </c>
      <c r="X24" s="102" t="s">
        <v>26</v>
      </c>
    </row>
    <row r="25" spans="1:24" ht="13.5" customHeight="1" x14ac:dyDescent="0.15">
      <c r="A25" s="7"/>
      <c r="B25" s="82" t="s">
        <v>150</v>
      </c>
      <c r="C25" s="90">
        <f t="shared" si="1"/>
        <v>249</v>
      </c>
      <c r="D25" s="92">
        <f t="shared" si="2"/>
        <v>131</v>
      </c>
      <c r="E25" s="92">
        <f t="shared" si="2"/>
        <v>4</v>
      </c>
      <c r="F25" s="92">
        <f t="shared" si="3"/>
        <v>17</v>
      </c>
      <c r="G25" s="92">
        <f t="shared" si="3"/>
        <v>80</v>
      </c>
      <c r="H25" s="92">
        <f t="shared" si="3"/>
        <v>15</v>
      </c>
      <c r="I25" s="92">
        <f t="shared" si="3"/>
        <v>2</v>
      </c>
      <c r="J25" s="90">
        <v>96</v>
      </c>
      <c r="K25" s="93">
        <v>61</v>
      </c>
      <c r="L25" s="274">
        <v>4</v>
      </c>
      <c r="M25" s="274"/>
      <c r="N25" s="93">
        <v>8</v>
      </c>
      <c r="O25" s="93">
        <v>18</v>
      </c>
      <c r="P25" s="102">
        <v>3</v>
      </c>
      <c r="Q25" s="102" t="s">
        <v>26</v>
      </c>
      <c r="R25" s="93">
        <f>SUM(S25:X25)</f>
        <v>155</v>
      </c>
      <c r="S25" s="93">
        <v>70</v>
      </c>
      <c r="T25" s="102" t="s">
        <v>26</v>
      </c>
      <c r="U25" s="93">
        <v>9</v>
      </c>
      <c r="V25" s="93">
        <v>62</v>
      </c>
      <c r="W25" s="93">
        <v>12</v>
      </c>
      <c r="X25" s="102">
        <v>2</v>
      </c>
    </row>
    <row r="26" spans="1:24" ht="13.5" customHeight="1" x14ac:dyDescent="0.15">
      <c r="A26" s="7"/>
      <c r="B26" s="82" t="s">
        <v>53</v>
      </c>
      <c r="C26" s="90">
        <f t="shared" si="1"/>
        <v>385</v>
      </c>
      <c r="D26" s="92">
        <f t="shared" si="2"/>
        <v>361</v>
      </c>
      <c r="E26" s="92">
        <f t="shared" si="2"/>
        <v>4</v>
      </c>
      <c r="F26" s="92">
        <f t="shared" si="3"/>
        <v>0</v>
      </c>
      <c r="G26" s="92">
        <f t="shared" si="3"/>
        <v>19</v>
      </c>
      <c r="H26" s="92">
        <f t="shared" si="3"/>
        <v>1</v>
      </c>
      <c r="I26" s="92">
        <f t="shared" si="3"/>
        <v>0</v>
      </c>
      <c r="J26" s="90">
        <v>172</v>
      </c>
      <c r="K26" s="93">
        <v>164</v>
      </c>
      <c r="L26" s="269">
        <v>2</v>
      </c>
      <c r="M26" s="269"/>
      <c r="N26" s="102" t="s">
        <v>26</v>
      </c>
      <c r="O26" s="93">
        <v>5</v>
      </c>
      <c r="P26" s="102" t="s">
        <v>26</v>
      </c>
      <c r="Q26" s="102" t="s">
        <v>26</v>
      </c>
      <c r="R26" s="93">
        <v>215</v>
      </c>
      <c r="S26" s="93">
        <v>197</v>
      </c>
      <c r="T26" s="102">
        <v>2</v>
      </c>
      <c r="U26" s="102" t="s">
        <v>26</v>
      </c>
      <c r="V26" s="93">
        <v>14</v>
      </c>
      <c r="W26" s="93">
        <v>1</v>
      </c>
      <c r="X26" s="102" t="s">
        <v>26</v>
      </c>
    </row>
    <row r="27" spans="1:24" ht="13.5" customHeight="1" x14ac:dyDescent="0.15">
      <c r="A27" s="7"/>
      <c r="B27" s="82" t="s">
        <v>205</v>
      </c>
      <c r="C27" s="90">
        <f t="shared" si="1"/>
        <v>1260</v>
      </c>
      <c r="D27" s="92">
        <f t="shared" si="2"/>
        <v>1216</v>
      </c>
      <c r="E27" s="92">
        <f t="shared" si="2"/>
        <v>11</v>
      </c>
      <c r="F27" s="92">
        <f t="shared" si="3"/>
        <v>10</v>
      </c>
      <c r="G27" s="92">
        <f t="shared" si="3"/>
        <v>15</v>
      </c>
      <c r="H27" s="92">
        <f t="shared" si="3"/>
        <v>8</v>
      </c>
      <c r="I27" s="92">
        <f t="shared" si="3"/>
        <v>0</v>
      </c>
      <c r="J27" s="90">
        <v>317</v>
      </c>
      <c r="K27" s="93">
        <v>287</v>
      </c>
      <c r="L27" s="274">
        <v>8</v>
      </c>
      <c r="M27" s="274"/>
      <c r="N27" s="102">
        <v>8</v>
      </c>
      <c r="O27" s="102">
        <v>12</v>
      </c>
      <c r="P27" s="102">
        <v>1</v>
      </c>
      <c r="Q27" s="102" t="s">
        <v>26</v>
      </c>
      <c r="R27" s="93">
        <v>948</v>
      </c>
      <c r="S27" s="93">
        <v>929</v>
      </c>
      <c r="T27" s="102">
        <v>3</v>
      </c>
      <c r="U27" s="102">
        <v>2</v>
      </c>
      <c r="V27" s="102">
        <v>3</v>
      </c>
      <c r="W27" s="102">
        <v>7</v>
      </c>
      <c r="X27" s="102" t="s">
        <v>26</v>
      </c>
    </row>
    <row r="28" spans="1:24" ht="13.5" customHeight="1" x14ac:dyDescent="0.15">
      <c r="A28" s="7"/>
      <c r="B28" s="82" t="s">
        <v>140</v>
      </c>
      <c r="C28" s="90">
        <f t="shared" si="1"/>
        <v>198</v>
      </c>
      <c r="D28" s="92">
        <f t="shared" si="2"/>
        <v>192</v>
      </c>
      <c r="E28" s="92">
        <f t="shared" si="2"/>
        <v>4</v>
      </c>
      <c r="F28" s="92">
        <f t="shared" si="3"/>
        <v>1</v>
      </c>
      <c r="G28" s="92">
        <f t="shared" si="3"/>
        <v>0</v>
      </c>
      <c r="H28" s="92">
        <f t="shared" si="3"/>
        <v>1</v>
      </c>
      <c r="I28" s="92">
        <f t="shared" si="3"/>
        <v>0</v>
      </c>
      <c r="J28" s="90">
        <v>139</v>
      </c>
      <c r="K28" s="93">
        <v>132</v>
      </c>
      <c r="L28" s="274">
        <v>4</v>
      </c>
      <c r="M28" s="274"/>
      <c r="N28" s="102">
        <v>1</v>
      </c>
      <c r="O28" s="102" t="s">
        <v>26</v>
      </c>
      <c r="P28" s="102" t="s">
        <v>26</v>
      </c>
      <c r="Q28" s="102" t="s">
        <v>26</v>
      </c>
      <c r="R28" s="93">
        <f>SUM(S28:X28)</f>
        <v>61</v>
      </c>
      <c r="S28" s="93">
        <v>60</v>
      </c>
      <c r="T28" s="102" t="s">
        <v>26</v>
      </c>
      <c r="U28" s="102" t="s">
        <v>26</v>
      </c>
      <c r="V28" s="102" t="s">
        <v>26</v>
      </c>
      <c r="W28" s="102">
        <v>1</v>
      </c>
      <c r="X28" s="102" t="s">
        <v>26</v>
      </c>
    </row>
    <row r="29" spans="1:24" ht="13.5" customHeight="1" x14ac:dyDescent="0.15">
      <c r="A29" s="7"/>
      <c r="B29" s="83" t="s">
        <v>141</v>
      </c>
      <c r="C29" s="90">
        <f t="shared" si="1"/>
        <v>590</v>
      </c>
      <c r="D29" s="92">
        <f t="shared" si="2"/>
        <v>387</v>
      </c>
      <c r="E29" s="92">
        <f t="shared" si="2"/>
        <v>42</v>
      </c>
      <c r="F29" s="92">
        <f t="shared" si="3"/>
        <v>9</v>
      </c>
      <c r="G29" s="92">
        <f t="shared" si="3"/>
        <v>141</v>
      </c>
      <c r="H29" s="92">
        <f t="shared" si="3"/>
        <v>10</v>
      </c>
      <c r="I29" s="92">
        <f t="shared" si="3"/>
        <v>1</v>
      </c>
      <c r="J29" s="90">
        <v>359</v>
      </c>
      <c r="K29" s="93">
        <v>228</v>
      </c>
      <c r="L29" s="274">
        <v>35</v>
      </c>
      <c r="M29" s="274"/>
      <c r="N29" s="93">
        <v>8</v>
      </c>
      <c r="O29" s="93">
        <v>83</v>
      </c>
      <c r="P29" s="102" t="s">
        <v>26</v>
      </c>
      <c r="Q29" s="102" t="s">
        <v>26</v>
      </c>
      <c r="R29" s="93">
        <v>237</v>
      </c>
      <c r="S29" s="93">
        <v>159</v>
      </c>
      <c r="T29" s="93">
        <v>7</v>
      </c>
      <c r="U29" s="102">
        <v>1</v>
      </c>
      <c r="V29" s="93">
        <v>58</v>
      </c>
      <c r="W29" s="93">
        <v>10</v>
      </c>
      <c r="X29" s="93">
        <v>1</v>
      </c>
    </row>
    <row r="30" spans="1:24" ht="13.5" customHeight="1" x14ac:dyDescent="0.15">
      <c r="A30" s="7"/>
      <c r="B30" s="83" t="s">
        <v>142</v>
      </c>
      <c r="C30" s="90">
        <f t="shared" si="1"/>
        <v>359</v>
      </c>
      <c r="D30" s="92">
        <f t="shared" si="2"/>
        <v>359</v>
      </c>
      <c r="E30" s="92">
        <f t="shared" si="2"/>
        <v>0</v>
      </c>
      <c r="F30" s="92">
        <f t="shared" si="3"/>
        <v>0</v>
      </c>
      <c r="G30" s="92">
        <f t="shared" si="3"/>
        <v>0</v>
      </c>
      <c r="H30" s="92">
        <f t="shared" si="3"/>
        <v>0</v>
      </c>
      <c r="I30" s="92">
        <f t="shared" si="3"/>
        <v>0</v>
      </c>
      <c r="J30" s="90">
        <f>SUM(K30:Q30)</f>
        <v>252</v>
      </c>
      <c r="K30" s="93">
        <v>252</v>
      </c>
      <c r="L30" s="269" t="s">
        <v>26</v>
      </c>
      <c r="M30" s="269"/>
      <c r="N30" s="102" t="s">
        <v>26</v>
      </c>
      <c r="O30" s="102" t="s">
        <v>26</v>
      </c>
      <c r="P30" s="102" t="s">
        <v>26</v>
      </c>
      <c r="Q30" s="102" t="s">
        <v>26</v>
      </c>
      <c r="R30" s="93">
        <f>SUM(S30:X30)</f>
        <v>107</v>
      </c>
      <c r="S30" s="93">
        <v>107</v>
      </c>
      <c r="T30" s="102" t="s">
        <v>26</v>
      </c>
      <c r="U30" s="102" t="s">
        <v>26</v>
      </c>
      <c r="V30" s="102" t="s">
        <v>26</v>
      </c>
      <c r="W30" s="102" t="s">
        <v>26</v>
      </c>
      <c r="X30" s="102" t="s">
        <v>26</v>
      </c>
    </row>
    <row r="31" spans="1:24" ht="13.5" customHeight="1" x14ac:dyDescent="0.15">
      <c r="A31" s="79"/>
      <c r="B31" s="82" t="s">
        <v>144</v>
      </c>
      <c r="C31" s="40">
        <f t="shared" si="1"/>
        <v>32</v>
      </c>
      <c r="D31" s="92">
        <f t="shared" si="2"/>
        <v>25</v>
      </c>
      <c r="E31" s="92">
        <f t="shared" si="2"/>
        <v>2</v>
      </c>
      <c r="F31" s="92">
        <f t="shared" si="3"/>
        <v>3</v>
      </c>
      <c r="G31" s="92">
        <f t="shared" si="3"/>
        <v>1</v>
      </c>
      <c r="H31" s="92">
        <f t="shared" si="3"/>
        <v>1</v>
      </c>
      <c r="I31" s="92">
        <f t="shared" si="3"/>
        <v>0</v>
      </c>
      <c r="J31" s="28">
        <v>18</v>
      </c>
      <c r="K31" s="94">
        <v>9</v>
      </c>
      <c r="L31" s="269" t="s">
        <v>26</v>
      </c>
      <c r="M31" s="269"/>
      <c r="N31" s="102">
        <v>1</v>
      </c>
      <c r="O31" s="102">
        <v>1</v>
      </c>
      <c r="P31" s="102" t="s">
        <v>26</v>
      </c>
      <c r="Q31" s="102" t="s">
        <v>26</v>
      </c>
      <c r="R31" s="94">
        <v>28</v>
      </c>
      <c r="S31" s="94">
        <v>16</v>
      </c>
      <c r="T31" s="102">
        <v>2</v>
      </c>
      <c r="U31" s="102">
        <v>2</v>
      </c>
      <c r="V31" s="102" t="s">
        <v>26</v>
      </c>
      <c r="W31" s="102">
        <v>1</v>
      </c>
      <c r="X31" s="102" t="s">
        <v>26</v>
      </c>
    </row>
    <row r="32" spans="1:24" ht="6.75" customHeight="1" x14ac:dyDescent="0.15">
      <c r="A32" s="77"/>
      <c r="B32" s="84"/>
      <c r="C32" s="41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5" x14ac:dyDescent="0.15">
      <c r="A33" s="5"/>
      <c r="B33" s="5"/>
      <c r="C33" s="9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5" ht="15" x14ac:dyDescent="0.15">
      <c r="A34" s="76" t="s">
        <v>147</v>
      </c>
      <c r="B34" s="85"/>
      <c r="C34" s="7"/>
      <c r="D34" s="7"/>
      <c r="E34" s="7"/>
      <c r="F34" s="7"/>
      <c r="G34" s="7"/>
      <c r="H34" s="61"/>
      <c r="I34" s="61"/>
      <c r="J34" s="14" t="s">
        <v>21</v>
      </c>
      <c r="K34" s="61"/>
      <c r="L34" s="76" t="s">
        <v>149</v>
      </c>
      <c r="N34" s="7"/>
      <c r="O34" s="7"/>
      <c r="P34" s="7"/>
      <c r="Q34" s="7"/>
      <c r="R34" s="7"/>
      <c r="S34" s="7"/>
      <c r="T34" s="7"/>
      <c r="U34" s="7"/>
      <c r="W34" s="104" t="s">
        <v>151</v>
      </c>
    </row>
    <row r="35" spans="1:25" ht="7.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7"/>
      <c r="M35" s="77"/>
      <c r="N35" s="77"/>
      <c r="O35" s="77"/>
      <c r="P35" s="7"/>
      <c r="Q35" s="7"/>
      <c r="R35" s="7"/>
      <c r="S35" s="7"/>
      <c r="T35" s="7"/>
      <c r="U35" s="7"/>
      <c r="V35" s="7"/>
      <c r="W35" s="7"/>
      <c r="X35" s="7"/>
    </row>
    <row r="36" spans="1:25" ht="14.25" customHeight="1" x14ac:dyDescent="0.15">
      <c r="A36" s="250" t="s">
        <v>126</v>
      </c>
      <c r="B36" s="251"/>
      <c r="C36" s="270" t="s">
        <v>90</v>
      </c>
      <c r="D36" s="271"/>
      <c r="E36" s="271"/>
      <c r="F36" s="271"/>
      <c r="G36" s="270" t="s">
        <v>269</v>
      </c>
      <c r="H36" s="271"/>
      <c r="I36" s="271"/>
      <c r="J36" s="271"/>
      <c r="K36" s="101"/>
      <c r="L36" s="250" t="s">
        <v>126</v>
      </c>
      <c r="M36" s="250"/>
      <c r="N36" s="250"/>
      <c r="O36" s="251"/>
      <c r="P36" s="270" t="s">
        <v>90</v>
      </c>
      <c r="Q36" s="271"/>
      <c r="R36" s="271"/>
      <c r="S36" s="271"/>
      <c r="T36" s="270" t="s">
        <v>269</v>
      </c>
      <c r="U36" s="271"/>
      <c r="V36" s="271"/>
      <c r="W36" s="271"/>
      <c r="X36" s="101"/>
      <c r="Y36" s="106"/>
    </row>
    <row r="37" spans="1:25" ht="13.5" customHeight="1" x14ac:dyDescent="0.15">
      <c r="A37" s="254"/>
      <c r="B37" s="255"/>
      <c r="C37" s="272" t="s">
        <v>266</v>
      </c>
      <c r="D37" s="273"/>
      <c r="E37" s="16" t="s">
        <v>267</v>
      </c>
      <c r="F37" s="16" t="s">
        <v>268</v>
      </c>
      <c r="G37" s="272" t="s">
        <v>82</v>
      </c>
      <c r="H37" s="273"/>
      <c r="I37" s="16" t="s">
        <v>3</v>
      </c>
      <c r="J37" s="19" t="s">
        <v>8</v>
      </c>
      <c r="K37" s="9"/>
      <c r="L37" s="254"/>
      <c r="M37" s="254"/>
      <c r="N37" s="254"/>
      <c r="O37" s="255"/>
      <c r="P37" s="272" t="s">
        <v>266</v>
      </c>
      <c r="Q37" s="273"/>
      <c r="R37" s="16" t="s">
        <v>267</v>
      </c>
      <c r="S37" s="16" t="s">
        <v>268</v>
      </c>
      <c r="T37" s="272" t="s">
        <v>82</v>
      </c>
      <c r="U37" s="273"/>
      <c r="V37" s="16" t="s">
        <v>3</v>
      </c>
      <c r="W37" s="19" t="s">
        <v>8</v>
      </c>
      <c r="X37" s="9"/>
      <c r="Y37" s="106"/>
    </row>
    <row r="38" spans="1:25" ht="5.25" customHeight="1" x14ac:dyDescent="0.15">
      <c r="A38" s="80"/>
      <c r="B38" s="8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86"/>
      <c r="P38" s="9"/>
      <c r="Q38" s="9"/>
      <c r="R38" s="9"/>
      <c r="S38" s="9"/>
      <c r="T38" s="9"/>
      <c r="U38" s="9"/>
      <c r="V38" s="9"/>
      <c r="W38" s="9"/>
      <c r="X38" s="9"/>
    </row>
    <row r="39" spans="1:25" ht="13.5" customHeight="1" x14ac:dyDescent="0.15">
      <c r="A39" s="267" t="s">
        <v>1</v>
      </c>
      <c r="B39" s="268"/>
      <c r="C39" s="242">
        <f t="shared" ref="C39:C63" si="4">SUM(E39:F39)</f>
        <v>9697</v>
      </c>
      <c r="D39" s="243"/>
      <c r="E39" s="93">
        <f>E40+E44+E48</f>
        <v>5661</v>
      </c>
      <c r="F39" s="93">
        <f>F40+F44+F48</f>
        <v>4036</v>
      </c>
      <c r="G39" s="244">
        <f t="shared" ref="G39:G63" si="5">SUM(I39:J39)</f>
        <v>9036</v>
      </c>
      <c r="H39" s="244"/>
      <c r="I39" s="100">
        <f>I40+I44+I48</f>
        <v>5062</v>
      </c>
      <c r="J39" s="100">
        <f>J40+J44+J48</f>
        <v>3974</v>
      </c>
      <c r="K39" s="28"/>
      <c r="L39" s="267" t="s">
        <v>1</v>
      </c>
      <c r="M39" s="267"/>
      <c r="N39" s="267"/>
      <c r="O39" s="268"/>
      <c r="P39" s="247">
        <f t="shared" ref="P39:P63" si="6">C39/$G$39*100</f>
        <v>107.31518370960602</v>
      </c>
      <c r="Q39" s="248"/>
      <c r="R39" s="103">
        <f t="shared" ref="R39:T48" si="7">E39/$G$39*100</f>
        <v>62.649402390438247</v>
      </c>
      <c r="S39" s="103">
        <f t="shared" si="7"/>
        <v>44.665781319167777</v>
      </c>
      <c r="T39" s="249">
        <f t="shared" si="7"/>
        <v>100</v>
      </c>
      <c r="U39" s="249"/>
      <c r="V39" s="103">
        <f t="shared" ref="V39:W48" si="8">I39/$G$39*100</f>
        <v>56.020362992474546</v>
      </c>
      <c r="W39" s="103">
        <f t="shared" si="8"/>
        <v>43.979637007525454</v>
      </c>
      <c r="X39" s="28"/>
    </row>
    <row r="40" spans="1:25" ht="13.5" customHeight="1" x14ac:dyDescent="0.15">
      <c r="A40" s="268" t="s">
        <v>153</v>
      </c>
      <c r="B40" s="268"/>
      <c r="C40" s="242">
        <f t="shared" si="4"/>
        <v>1097</v>
      </c>
      <c r="D40" s="243"/>
      <c r="E40" s="93">
        <f>SUM(E41:E43)-E42</f>
        <v>687</v>
      </c>
      <c r="F40" s="93">
        <f>SUM(F41:F43)-F42</f>
        <v>410</v>
      </c>
      <c r="G40" s="244">
        <f t="shared" si="5"/>
        <v>1003</v>
      </c>
      <c r="H40" s="244"/>
      <c r="I40" s="100">
        <f>SUM(I41:I43)-I42</f>
        <v>647</v>
      </c>
      <c r="J40" s="100">
        <f>SUM(J41:J43)-J42</f>
        <v>356</v>
      </c>
      <c r="K40" s="28"/>
      <c r="L40" s="267" t="s">
        <v>153</v>
      </c>
      <c r="M40" s="267"/>
      <c r="N40" s="267"/>
      <c r="O40" s="268"/>
      <c r="P40" s="247">
        <f t="shared" si="6"/>
        <v>12.14032757857459</v>
      </c>
      <c r="Q40" s="248"/>
      <c r="R40" s="103">
        <f t="shared" si="7"/>
        <v>7.6029216467463483</v>
      </c>
      <c r="S40" s="103">
        <f t="shared" si="7"/>
        <v>4.5374059318282427</v>
      </c>
      <c r="T40" s="249">
        <f t="shared" si="7"/>
        <v>11.100044267374946</v>
      </c>
      <c r="U40" s="249"/>
      <c r="V40" s="103">
        <f t="shared" si="8"/>
        <v>7.1602478972996906</v>
      </c>
      <c r="W40" s="103">
        <f t="shared" si="8"/>
        <v>3.9397963700752547</v>
      </c>
      <c r="X40" s="28"/>
    </row>
    <row r="41" spans="1:25" ht="13.5" customHeight="1" x14ac:dyDescent="0.15">
      <c r="A41" s="7"/>
      <c r="B41" s="82" t="s">
        <v>193</v>
      </c>
      <c r="C41" s="242">
        <f t="shared" si="4"/>
        <v>675</v>
      </c>
      <c r="D41" s="243"/>
      <c r="E41" s="93">
        <v>388</v>
      </c>
      <c r="F41" s="94">
        <v>287</v>
      </c>
      <c r="G41" s="244">
        <f t="shared" si="5"/>
        <v>557</v>
      </c>
      <c r="H41" s="244"/>
      <c r="I41" s="100">
        <f>J11</f>
        <v>339</v>
      </c>
      <c r="J41" s="100">
        <f>R11</f>
        <v>218</v>
      </c>
      <c r="K41" s="28"/>
      <c r="L41" s="28"/>
      <c r="M41" s="245" t="s">
        <v>193</v>
      </c>
      <c r="N41" s="245"/>
      <c r="O41" s="246"/>
      <c r="P41" s="247">
        <f t="shared" si="6"/>
        <v>7.4701195219123511</v>
      </c>
      <c r="Q41" s="248"/>
      <c r="R41" s="103">
        <f t="shared" si="7"/>
        <v>4.2939353696325808</v>
      </c>
      <c r="S41" s="103">
        <f t="shared" si="7"/>
        <v>3.1761841522797698</v>
      </c>
      <c r="T41" s="249">
        <f t="shared" si="7"/>
        <v>6.1642319610447105</v>
      </c>
      <c r="U41" s="249"/>
      <c r="V41" s="103">
        <f t="shared" si="8"/>
        <v>3.7516600265604252</v>
      </c>
      <c r="W41" s="103">
        <f t="shared" si="8"/>
        <v>2.4125719344842853</v>
      </c>
      <c r="X41" s="28"/>
    </row>
    <row r="42" spans="1:25" ht="13.5" customHeight="1" x14ac:dyDescent="0.15">
      <c r="A42" s="7"/>
      <c r="B42" s="82" t="s">
        <v>198</v>
      </c>
      <c r="C42" s="242">
        <f t="shared" si="4"/>
        <v>600</v>
      </c>
      <c r="D42" s="243"/>
      <c r="E42" s="93">
        <v>322</v>
      </c>
      <c r="F42" s="94">
        <v>278</v>
      </c>
      <c r="G42" s="244">
        <f t="shared" si="5"/>
        <v>488</v>
      </c>
      <c r="H42" s="244"/>
      <c r="I42" s="100">
        <f>J12</f>
        <v>280</v>
      </c>
      <c r="J42" s="100">
        <f>R12</f>
        <v>208</v>
      </c>
      <c r="K42" s="28"/>
      <c r="L42" s="28"/>
      <c r="M42" s="265" t="s">
        <v>207</v>
      </c>
      <c r="N42" s="265"/>
      <c r="O42" s="266"/>
      <c r="P42" s="247">
        <f t="shared" si="6"/>
        <v>6.6401062416998666</v>
      </c>
      <c r="Q42" s="248"/>
      <c r="R42" s="103">
        <f t="shared" si="7"/>
        <v>3.5635236830455956</v>
      </c>
      <c r="S42" s="103">
        <f t="shared" si="7"/>
        <v>3.0765825586542719</v>
      </c>
      <c r="T42" s="249">
        <f t="shared" si="7"/>
        <v>5.4006197432492256</v>
      </c>
      <c r="U42" s="249"/>
      <c r="V42" s="103">
        <f t="shared" si="8"/>
        <v>3.0987162461266049</v>
      </c>
      <c r="W42" s="103">
        <f t="shared" si="8"/>
        <v>2.3019034971226207</v>
      </c>
      <c r="X42" s="28"/>
    </row>
    <row r="43" spans="1:25" ht="13.5" customHeight="1" x14ac:dyDescent="0.15">
      <c r="A43" s="7"/>
      <c r="B43" s="82" t="s">
        <v>136</v>
      </c>
      <c r="C43" s="242">
        <f t="shared" si="4"/>
        <v>422</v>
      </c>
      <c r="D43" s="243"/>
      <c r="E43" s="93">
        <v>299</v>
      </c>
      <c r="F43" s="94">
        <v>123</v>
      </c>
      <c r="G43" s="244">
        <f t="shared" si="5"/>
        <v>446</v>
      </c>
      <c r="H43" s="244"/>
      <c r="I43" s="100">
        <f>J13</f>
        <v>308</v>
      </c>
      <c r="J43" s="100">
        <f>R13</f>
        <v>138</v>
      </c>
      <c r="K43" s="28"/>
      <c r="L43" s="28"/>
      <c r="M43" s="245" t="s">
        <v>136</v>
      </c>
      <c r="N43" s="245"/>
      <c r="O43" s="246"/>
      <c r="P43" s="247">
        <f t="shared" si="6"/>
        <v>4.6702080566622399</v>
      </c>
      <c r="Q43" s="248"/>
      <c r="R43" s="103">
        <f t="shared" si="7"/>
        <v>3.308986277113767</v>
      </c>
      <c r="S43" s="103">
        <f t="shared" si="7"/>
        <v>1.3612217795484727</v>
      </c>
      <c r="T43" s="249">
        <f t="shared" si="7"/>
        <v>4.9358123063302344</v>
      </c>
      <c r="U43" s="249"/>
      <c r="V43" s="103">
        <f t="shared" si="8"/>
        <v>3.4085878707392649</v>
      </c>
      <c r="W43" s="103">
        <f t="shared" si="8"/>
        <v>1.5272244355909694</v>
      </c>
      <c r="X43" s="28"/>
    </row>
    <row r="44" spans="1:25" ht="13.5" customHeight="1" x14ac:dyDescent="0.15">
      <c r="A44" s="263" t="s">
        <v>0</v>
      </c>
      <c r="B44" s="264"/>
      <c r="C44" s="242">
        <f t="shared" si="4"/>
        <v>3306</v>
      </c>
      <c r="D44" s="243"/>
      <c r="E44" s="93">
        <f>SUM(E45:E47)</f>
        <v>2417</v>
      </c>
      <c r="F44" s="93">
        <f>SUM(F45:F47)</f>
        <v>889</v>
      </c>
      <c r="G44" s="244">
        <f t="shared" si="5"/>
        <v>2662</v>
      </c>
      <c r="H44" s="244"/>
      <c r="I44" s="100">
        <f>SUM(I45:I47)</f>
        <v>1874</v>
      </c>
      <c r="J44" s="100">
        <f>SUM(J45:J47)</f>
        <v>788</v>
      </c>
      <c r="K44" s="28"/>
      <c r="L44" s="263" t="s">
        <v>0</v>
      </c>
      <c r="M44" s="263"/>
      <c r="N44" s="263"/>
      <c r="O44" s="264"/>
      <c r="P44" s="247">
        <f t="shared" si="6"/>
        <v>36.58698539176627</v>
      </c>
      <c r="Q44" s="248"/>
      <c r="R44" s="103">
        <f t="shared" si="7"/>
        <v>26.748561310314301</v>
      </c>
      <c r="S44" s="103">
        <f t="shared" si="7"/>
        <v>9.8384240814519703</v>
      </c>
      <c r="T44" s="249">
        <f t="shared" si="7"/>
        <v>29.459938025675076</v>
      </c>
      <c r="U44" s="249"/>
      <c r="V44" s="103">
        <f t="shared" si="8"/>
        <v>20.739265161575918</v>
      </c>
      <c r="W44" s="103">
        <f t="shared" si="8"/>
        <v>8.7206728640991589</v>
      </c>
      <c r="X44" s="28"/>
    </row>
    <row r="45" spans="1:25" ht="13.5" customHeight="1" x14ac:dyDescent="0.15">
      <c r="A45" s="7"/>
      <c r="B45" s="82" t="s">
        <v>83</v>
      </c>
      <c r="C45" s="242">
        <f t="shared" si="4"/>
        <v>20</v>
      </c>
      <c r="D45" s="243"/>
      <c r="E45" s="93">
        <v>16</v>
      </c>
      <c r="F45" s="94">
        <v>4</v>
      </c>
      <c r="G45" s="244">
        <f t="shared" si="5"/>
        <v>24</v>
      </c>
      <c r="H45" s="244"/>
      <c r="I45" s="100">
        <f>J14</f>
        <v>22</v>
      </c>
      <c r="J45" s="100">
        <f>R14</f>
        <v>2</v>
      </c>
      <c r="K45" s="28"/>
      <c r="L45" s="28"/>
      <c r="M45" s="245" t="s">
        <v>83</v>
      </c>
      <c r="N45" s="245"/>
      <c r="O45" s="246"/>
      <c r="P45" s="247">
        <f t="shared" si="6"/>
        <v>0.22133687472332889</v>
      </c>
      <c r="Q45" s="248"/>
      <c r="R45" s="103">
        <f t="shared" si="7"/>
        <v>0.17706949977866313</v>
      </c>
      <c r="S45" s="103">
        <f t="shared" si="7"/>
        <v>4.4267374944665781E-2</v>
      </c>
      <c r="T45" s="249">
        <f t="shared" si="7"/>
        <v>0.26560424966799467</v>
      </c>
      <c r="U45" s="249"/>
      <c r="V45" s="103">
        <f t="shared" si="8"/>
        <v>0.24347056219566179</v>
      </c>
      <c r="W45" s="103">
        <f t="shared" si="8"/>
        <v>2.2133687472332891E-2</v>
      </c>
      <c r="X45" s="28"/>
    </row>
    <row r="46" spans="1:25" ht="13.5" customHeight="1" x14ac:dyDescent="0.15">
      <c r="A46" s="7"/>
      <c r="B46" s="82" t="s">
        <v>137</v>
      </c>
      <c r="C46" s="242">
        <f t="shared" si="4"/>
        <v>1923</v>
      </c>
      <c r="D46" s="243"/>
      <c r="E46" s="93">
        <v>1731</v>
      </c>
      <c r="F46" s="94">
        <v>192</v>
      </c>
      <c r="G46" s="244">
        <f t="shared" si="5"/>
        <v>1391</v>
      </c>
      <c r="H46" s="244"/>
      <c r="I46" s="100">
        <f>J15</f>
        <v>1226</v>
      </c>
      <c r="J46" s="100">
        <f>R15</f>
        <v>165</v>
      </c>
      <c r="K46" s="28"/>
      <c r="L46" s="28"/>
      <c r="M46" s="245" t="s">
        <v>137</v>
      </c>
      <c r="N46" s="245"/>
      <c r="O46" s="246"/>
      <c r="P46" s="247">
        <f t="shared" si="6"/>
        <v>21.281540504648074</v>
      </c>
      <c r="Q46" s="248"/>
      <c r="R46" s="103">
        <f t="shared" si="7"/>
        <v>19.156706507304115</v>
      </c>
      <c r="S46" s="103">
        <f t="shared" si="7"/>
        <v>2.1248339973439574</v>
      </c>
      <c r="T46" s="249">
        <f t="shared" si="7"/>
        <v>15.393979637007526</v>
      </c>
      <c r="U46" s="249"/>
      <c r="V46" s="103">
        <f t="shared" si="8"/>
        <v>13.567950420540061</v>
      </c>
      <c r="W46" s="103">
        <f t="shared" si="8"/>
        <v>1.8260292164674636</v>
      </c>
      <c r="X46" s="28"/>
    </row>
    <row r="47" spans="1:25" ht="13.5" customHeight="1" x14ac:dyDescent="0.15">
      <c r="A47" s="7"/>
      <c r="B47" s="82" t="s">
        <v>138</v>
      </c>
      <c r="C47" s="242">
        <f t="shared" si="4"/>
        <v>1363</v>
      </c>
      <c r="D47" s="243"/>
      <c r="E47" s="93">
        <v>670</v>
      </c>
      <c r="F47" s="94">
        <v>693</v>
      </c>
      <c r="G47" s="244">
        <f t="shared" si="5"/>
        <v>1247</v>
      </c>
      <c r="H47" s="244"/>
      <c r="I47" s="100">
        <f>J16</f>
        <v>626</v>
      </c>
      <c r="J47" s="100">
        <f>R16</f>
        <v>621</v>
      </c>
      <c r="K47" s="28"/>
      <c r="L47" s="28"/>
      <c r="M47" s="245" t="s">
        <v>138</v>
      </c>
      <c r="N47" s="245"/>
      <c r="O47" s="246"/>
      <c r="P47" s="247">
        <f t="shared" si="6"/>
        <v>15.084108012394864</v>
      </c>
      <c r="Q47" s="248"/>
      <c r="R47" s="103">
        <f t="shared" si="7"/>
        <v>7.4147853032315174</v>
      </c>
      <c r="S47" s="103">
        <f t="shared" si="7"/>
        <v>7.6693227091633469</v>
      </c>
      <c r="T47" s="249">
        <f t="shared" si="7"/>
        <v>13.800354138999557</v>
      </c>
      <c r="U47" s="249"/>
      <c r="V47" s="103">
        <f t="shared" si="8"/>
        <v>6.9278441788401954</v>
      </c>
      <c r="W47" s="103">
        <f t="shared" si="8"/>
        <v>6.8725099601593618</v>
      </c>
      <c r="X47" s="28"/>
    </row>
    <row r="48" spans="1:25" ht="13.5" customHeight="1" x14ac:dyDescent="0.15">
      <c r="A48" s="263" t="s">
        <v>154</v>
      </c>
      <c r="B48" s="264"/>
      <c r="C48" s="242">
        <f t="shared" si="4"/>
        <v>5294</v>
      </c>
      <c r="D48" s="243"/>
      <c r="E48" s="93">
        <f>SUM(E49:E63)</f>
        <v>2557</v>
      </c>
      <c r="F48" s="94">
        <f>SUM(F49:F63)</f>
        <v>2737</v>
      </c>
      <c r="G48" s="244">
        <f t="shared" si="5"/>
        <v>5371</v>
      </c>
      <c r="H48" s="244"/>
      <c r="I48" s="100">
        <f>SUM(I49:I63)</f>
        <v>2541</v>
      </c>
      <c r="J48" s="100">
        <f>SUM(J49:J63)</f>
        <v>2830</v>
      </c>
      <c r="K48" s="28"/>
      <c r="L48" s="263" t="s">
        <v>154</v>
      </c>
      <c r="M48" s="263"/>
      <c r="N48" s="263"/>
      <c r="O48" s="264"/>
      <c r="P48" s="247">
        <f t="shared" si="6"/>
        <v>58.587870739265156</v>
      </c>
      <c r="Q48" s="248"/>
      <c r="R48" s="103">
        <f t="shared" si="7"/>
        <v>28.297919433377601</v>
      </c>
      <c r="S48" s="103">
        <f t="shared" si="7"/>
        <v>30.289951305887563</v>
      </c>
      <c r="T48" s="249">
        <f t="shared" si="7"/>
        <v>59.440017706949973</v>
      </c>
      <c r="U48" s="249"/>
      <c r="V48" s="103">
        <f t="shared" si="8"/>
        <v>28.120849933598933</v>
      </c>
      <c r="W48" s="103">
        <f t="shared" si="8"/>
        <v>31.31916777335104</v>
      </c>
      <c r="X48" s="28"/>
    </row>
    <row r="49" spans="1:25" ht="13.5" customHeight="1" x14ac:dyDescent="0.15">
      <c r="A49" s="7"/>
      <c r="B49" s="82" t="s">
        <v>125</v>
      </c>
      <c r="C49" s="242">
        <f t="shared" si="4"/>
        <v>12</v>
      </c>
      <c r="D49" s="243"/>
      <c r="E49" s="93">
        <v>12</v>
      </c>
      <c r="F49" s="92">
        <f t="shared" ref="F49" si="9">SUM(N49,U49)</f>
        <v>0</v>
      </c>
      <c r="G49" s="244">
        <f t="shared" si="5"/>
        <v>18</v>
      </c>
      <c r="H49" s="244"/>
      <c r="I49" s="100">
        <f t="shared" ref="I49:I63" si="10">J17</f>
        <v>17</v>
      </c>
      <c r="J49" s="100">
        <f t="shared" ref="J49:J63" si="11">R17</f>
        <v>1</v>
      </c>
      <c r="K49" s="28"/>
      <c r="L49" s="28"/>
      <c r="M49" s="245" t="s">
        <v>27</v>
      </c>
      <c r="N49" s="245"/>
      <c r="O49" s="246"/>
      <c r="P49" s="247">
        <f t="shared" si="6"/>
        <v>0.13280212483399734</v>
      </c>
      <c r="Q49" s="248"/>
      <c r="R49" s="103">
        <f t="shared" ref="R49:R63" si="12">E49/$G$39*100</f>
        <v>0.13280212483399734</v>
      </c>
      <c r="S49" s="196" t="s">
        <v>276</v>
      </c>
      <c r="T49" s="249">
        <f t="shared" ref="T49:T63" si="13">G49/$G$39*100</f>
        <v>0.19920318725099601</v>
      </c>
      <c r="U49" s="249"/>
      <c r="V49" s="103">
        <f t="shared" ref="V49:V63" si="14">I49/$G$39*100</f>
        <v>0.18813634351482958</v>
      </c>
      <c r="W49" s="196" t="s">
        <v>276</v>
      </c>
      <c r="X49" s="28"/>
    </row>
    <row r="50" spans="1:25" ht="13.5" customHeight="1" x14ac:dyDescent="0.15">
      <c r="A50" s="7"/>
      <c r="B50" s="82" t="s">
        <v>139</v>
      </c>
      <c r="C50" s="242">
        <f t="shared" si="4"/>
        <v>42</v>
      </c>
      <c r="D50" s="243"/>
      <c r="E50" s="93">
        <v>23</v>
      </c>
      <c r="F50" s="94">
        <v>19</v>
      </c>
      <c r="G50" s="244">
        <f t="shared" si="5"/>
        <v>35</v>
      </c>
      <c r="H50" s="244"/>
      <c r="I50" s="100">
        <f t="shared" si="10"/>
        <v>21</v>
      </c>
      <c r="J50" s="100">
        <f t="shared" si="11"/>
        <v>14</v>
      </c>
      <c r="K50" s="28"/>
      <c r="L50" s="28"/>
      <c r="M50" s="245" t="s">
        <v>75</v>
      </c>
      <c r="N50" s="245"/>
      <c r="O50" s="246"/>
      <c r="P50" s="247">
        <f t="shared" si="6"/>
        <v>0.46480743691899074</v>
      </c>
      <c r="Q50" s="248"/>
      <c r="R50" s="103">
        <f t="shared" si="12"/>
        <v>0.25453740593182828</v>
      </c>
      <c r="S50" s="103">
        <f t="shared" ref="S50:S63" si="15">F50/$G$39*100</f>
        <v>0.21027003098716249</v>
      </c>
      <c r="T50" s="249">
        <f t="shared" si="13"/>
        <v>0.38733953076582561</v>
      </c>
      <c r="U50" s="249"/>
      <c r="V50" s="103">
        <f t="shared" si="14"/>
        <v>0.23240371845949537</v>
      </c>
      <c r="W50" s="103">
        <f t="shared" ref="W50:W63" si="16">J50/$G$39*100</f>
        <v>0.15493581230633025</v>
      </c>
      <c r="X50" s="28"/>
    </row>
    <row r="51" spans="1:25" ht="13.5" customHeight="1" x14ac:dyDescent="0.15">
      <c r="A51" s="7"/>
      <c r="B51" s="82" t="s">
        <v>195</v>
      </c>
      <c r="C51" s="242">
        <f t="shared" si="4"/>
        <v>371</v>
      </c>
      <c r="D51" s="243"/>
      <c r="E51" s="93">
        <v>340</v>
      </c>
      <c r="F51" s="94">
        <v>31</v>
      </c>
      <c r="G51" s="244">
        <f t="shared" si="5"/>
        <v>327</v>
      </c>
      <c r="H51" s="244"/>
      <c r="I51" s="100">
        <f t="shared" si="10"/>
        <v>296</v>
      </c>
      <c r="J51" s="100">
        <f t="shared" si="11"/>
        <v>31</v>
      </c>
      <c r="K51" s="28"/>
      <c r="L51" s="28"/>
      <c r="M51" s="245" t="s">
        <v>199</v>
      </c>
      <c r="N51" s="245"/>
      <c r="O51" s="246"/>
      <c r="P51" s="247">
        <f t="shared" si="6"/>
        <v>4.1057990261177508</v>
      </c>
      <c r="Q51" s="248"/>
      <c r="R51" s="103">
        <f t="shared" si="12"/>
        <v>3.7627268702965915</v>
      </c>
      <c r="S51" s="103">
        <f t="shared" si="15"/>
        <v>0.3430721558211598</v>
      </c>
      <c r="T51" s="249">
        <f t="shared" si="13"/>
        <v>3.618857901726428</v>
      </c>
      <c r="U51" s="249"/>
      <c r="V51" s="103">
        <f t="shared" si="14"/>
        <v>3.2757857459052677</v>
      </c>
      <c r="W51" s="103">
        <f t="shared" si="16"/>
        <v>0.3430721558211598</v>
      </c>
      <c r="X51" s="28"/>
    </row>
    <row r="52" spans="1:25" ht="13.5" customHeight="1" x14ac:dyDescent="0.15">
      <c r="A52" s="7"/>
      <c r="B52" s="82" t="s">
        <v>197</v>
      </c>
      <c r="C52" s="242">
        <f t="shared" si="4"/>
        <v>1185</v>
      </c>
      <c r="D52" s="243"/>
      <c r="E52" s="93">
        <v>570</v>
      </c>
      <c r="F52" s="94">
        <v>615</v>
      </c>
      <c r="G52" s="244">
        <f t="shared" si="5"/>
        <v>1210</v>
      </c>
      <c r="H52" s="244"/>
      <c r="I52" s="100">
        <f t="shared" si="10"/>
        <v>563</v>
      </c>
      <c r="J52" s="100">
        <f t="shared" si="11"/>
        <v>647</v>
      </c>
      <c r="K52" s="28"/>
      <c r="L52" s="28"/>
      <c r="M52" s="245" t="s">
        <v>200</v>
      </c>
      <c r="N52" s="245"/>
      <c r="O52" s="246"/>
      <c r="P52" s="247">
        <f t="shared" si="6"/>
        <v>13.114209827357238</v>
      </c>
      <c r="Q52" s="248"/>
      <c r="R52" s="103">
        <f t="shared" si="12"/>
        <v>6.3081009296148736</v>
      </c>
      <c r="S52" s="103">
        <f t="shared" si="15"/>
        <v>6.8061088977423632</v>
      </c>
      <c r="T52" s="249">
        <f t="shared" si="13"/>
        <v>13.390880920761401</v>
      </c>
      <c r="U52" s="249"/>
      <c r="V52" s="103">
        <f t="shared" si="14"/>
        <v>6.2306330234617091</v>
      </c>
      <c r="W52" s="103">
        <f t="shared" si="16"/>
        <v>7.1602478972996906</v>
      </c>
      <c r="X52" s="28"/>
    </row>
    <row r="53" spans="1:25" ht="13.5" customHeight="1" x14ac:dyDescent="0.15">
      <c r="A53" s="7"/>
      <c r="B53" s="82" t="s">
        <v>46</v>
      </c>
      <c r="C53" s="242">
        <f t="shared" si="4"/>
        <v>109</v>
      </c>
      <c r="D53" s="243"/>
      <c r="E53" s="93">
        <v>31</v>
      </c>
      <c r="F53" s="94">
        <v>78</v>
      </c>
      <c r="G53" s="244">
        <f t="shared" si="5"/>
        <v>107</v>
      </c>
      <c r="H53" s="244"/>
      <c r="I53" s="100">
        <f t="shared" si="10"/>
        <v>36</v>
      </c>
      <c r="J53" s="100">
        <f t="shared" si="11"/>
        <v>71</v>
      </c>
      <c r="K53" s="28"/>
      <c r="L53" s="28"/>
      <c r="M53" s="245" t="s">
        <v>201</v>
      </c>
      <c r="N53" s="245"/>
      <c r="O53" s="246"/>
      <c r="P53" s="247">
        <f t="shared" si="6"/>
        <v>1.2062859672421427</v>
      </c>
      <c r="Q53" s="248"/>
      <c r="R53" s="103">
        <f t="shared" si="12"/>
        <v>0.3430721558211598</v>
      </c>
      <c r="S53" s="103">
        <f t="shared" si="15"/>
        <v>0.86321381142098264</v>
      </c>
      <c r="T53" s="249">
        <f t="shared" si="13"/>
        <v>1.1841522797698096</v>
      </c>
      <c r="U53" s="249"/>
      <c r="V53" s="103">
        <f t="shared" si="14"/>
        <v>0.39840637450199201</v>
      </c>
      <c r="W53" s="103">
        <f t="shared" si="16"/>
        <v>0.78574590526781762</v>
      </c>
      <c r="X53" s="28"/>
    </row>
    <row r="54" spans="1:25" ht="13.5" customHeight="1" x14ac:dyDescent="0.15">
      <c r="A54" s="7"/>
      <c r="B54" s="82" t="s">
        <v>167</v>
      </c>
      <c r="C54" s="242">
        <f t="shared" si="4"/>
        <v>72</v>
      </c>
      <c r="D54" s="243"/>
      <c r="E54" s="93">
        <v>50</v>
      </c>
      <c r="F54" s="94">
        <v>22</v>
      </c>
      <c r="G54" s="244">
        <f t="shared" si="5"/>
        <v>72</v>
      </c>
      <c r="H54" s="244"/>
      <c r="I54" s="100">
        <f t="shared" si="10"/>
        <v>47</v>
      </c>
      <c r="J54" s="100">
        <f t="shared" si="11"/>
        <v>25</v>
      </c>
      <c r="K54" s="28"/>
      <c r="L54" s="28"/>
      <c r="M54" s="245" t="s">
        <v>202</v>
      </c>
      <c r="N54" s="245"/>
      <c r="O54" s="246"/>
      <c r="P54" s="247">
        <f t="shared" si="6"/>
        <v>0.79681274900398402</v>
      </c>
      <c r="Q54" s="248"/>
      <c r="R54" s="103">
        <f t="shared" si="12"/>
        <v>0.55334218680832226</v>
      </c>
      <c r="S54" s="103">
        <f t="shared" si="15"/>
        <v>0.24347056219566179</v>
      </c>
      <c r="T54" s="249">
        <f t="shared" si="13"/>
        <v>0.79681274900398402</v>
      </c>
      <c r="U54" s="249"/>
      <c r="V54" s="103">
        <f t="shared" si="14"/>
        <v>0.52014165559982295</v>
      </c>
      <c r="W54" s="103">
        <f t="shared" si="16"/>
        <v>0.27667109340416113</v>
      </c>
      <c r="X54" s="28"/>
    </row>
    <row r="55" spans="1:25" ht="13.5" customHeight="1" x14ac:dyDescent="0.15">
      <c r="A55" s="7"/>
      <c r="B55" s="87" t="s">
        <v>203</v>
      </c>
      <c r="C55" s="242">
        <f t="shared" si="4"/>
        <v>175</v>
      </c>
      <c r="D55" s="243"/>
      <c r="E55" s="93">
        <v>113</v>
      </c>
      <c r="F55" s="94">
        <v>62</v>
      </c>
      <c r="G55" s="244">
        <f t="shared" si="5"/>
        <v>135</v>
      </c>
      <c r="H55" s="244"/>
      <c r="I55" s="100">
        <f t="shared" si="10"/>
        <v>96</v>
      </c>
      <c r="J55" s="100">
        <f t="shared" si="11"/>
        <v>39</v>
      </c>
      <c r="K55" s="28"/>
      <c r="L55" s="28"/>
      <c r="M55" s="259" t="s">
        <v>203</v>
      </c>
      <c r="N55" s="259"/>
      <c r="O55" s="260"/>
      <c r="P55" s="247">
        <f t="shared" si="6"/>
        <v>1.9366976538291281</v>
      </c>
      <c r="Q55" s="248"/>
      <c r="R55" s="103">
        <f t="shared" si="12"/>
        <v>1.2505533421868082</v>
      </c>
      <c r="S55" s="103">
        <f t="shared" si="15"/>
        <v>0.68614431164231959</v>
      </c>
      <c r="T55" s="249">
        <f t="shared" si="13"/>
        <v>1.4940239043824701</v>
      </c>
      <c r="U55" s="249"/>
      <c r="V55" s="103">
        <f t="shared" si="14"/>
        <v>1.0624169986719787</v>
      </c>
      <c r="W55" s="103">
        <f t="shared" si="16"/>
        <v>0.43160690571049132</v>
      </c>
      <c r="X55" s="28"/>
    </row>
    <row r="56" spans="1:25" ht="13.5" customHeight="1" x14ac:dyDescent="0.15">
      <c r="A56" s="7"/>
      <c r="B56" s="82" t="s">
        <v>204</v>
      </c>
      <c r="C56" s="242">
        <f t="shared" si="4"/>
        <v>434</v>
      </c>
      <c r="D56" s="243"/>
      <c r="E56" s="93">
        <v>126</v>
      </c>
      <c r="F56" s="94">
        <v>308</v>
      </c>
      <c r="G56" s="244">
        <f t="shared" si="5"/>
        <v>363</v>
      </c>
      <c r="H56" s="244"/>
      <c r="I56" s="100">
        <f t="shared" si="10"/>
        <v>112</v>
      </c>
      <c r="J56" s="100">
        <f t="shared" si="11"/>
        <v>251</v>
      </c>
      <c r="K56" s="28"/>
      <c r="L56" s="28"/>
      <c r="M56" s="245" t="s">
        <v>204</v>
      </c>
      <c r="N56" s="245"/>
      <c r="O56" s="246"/>
      <c r="P56" s="247">
        <f t="shared" si="6"/>
        <v>4.8030101814962372</v>
      </c>
      <c r="Q56" s="248"/>
      <c r="R56" s="103">
        <f t="shared" si="12"/>
        <v>1.394422310756972</v>
      </c>
      <c r="S56" s="103">
        <f t="shared" si="15"/>
        <v>3.4085878707392649</v>
      </c>
      <c r="T56" s="249">
        <f t="shared" si="13"/>
        <v>4.0172642762284196</v>
      </c>
      <c r="U56" s="249"/>
      <c r="V56" s="103">
        <f t="shared" si="14"/>
        <v>1.239486498450642</v>
      </c>
      <c r="W56" s="103">
        <f t="shared" si="16"/>
        <v>2.7777777777777777</v>
      </c>
      <c r="X56" s="28"/>
    </row>
    <row r="57" spans="1:25" ht="13.5" customHeight="1" x14ac:dyDescent="0.15">
      <c r="A57" s="7"/>
      <c r="B57" s="82" t="s">
        <v>150</v>
      </c>
      <c r="C57" s="242">
        <f t="shared" si="4"/>
        <v>236</v>
      </c>
      <c r="D57" s="243"/>
      <c r="E57" s="93">
        <v>81</v>
      </c>
      <c r="F57" s="94">
        <v>155</v>
      </c>
      <c r="G57" s="244">
        <f t="shared" si="5"/>
        <v>251</v>
      </c>
      <c r="H57" s="244"/>
      <c r="I57" s="100">
        <f t="shared" si="10"/>
        <v>96</v>
      </c>
      <c r="J57" s="100">
        <f t="shared" si="11"/>
        <v>155</v>
      </c>
      <c r="K57" s="28"/>
      <c r="L57" s="28"/>
      <c r="M57" s="245" t="s">
        <v>150</v>
      </c>
      <c r="N57" s="245"/>
      <c r="O57" s="246"/>
      <c r="P57" s="247">
        <f t="shared" si="6"/>
        <v>2.6117751217352811</v>
      </c>
      <c r="Q57" s="248"/>
      <c r="R57" s="103">
        <f t="shared" si="12"/>
        <v>0.89641434262948216</v>
      </c>
      <c r="S57" s="103">
        <f t="shared" si="15"/>
        <v>1.7153607791057992</v>
      </c>
      <c r="T57" s="249">
        <f t="shared" si="13"/>
        <v>2.7777777777777777</v>
      </c>
      <c r="U57" s="249"/>
      <c r="V57" s="103">
        <f t="shared" si="14"/>
        <v>1.0624169986719787</v>
      </c>
      <c r="W57" s="103">
        <f t="shared" si="16"/>
        <v>1.7153607791057992</v>
      </c>
      <c r="X57" s="28"/>
    </row>
    <row r="58" spans="1:25" ht="13.5" customHeight="1" x14ac:dyDescent="0.15">
      <c r="A58" s="7"/>
      <c r="B58" s="82" t="s">
        <v>53</v>
      </c>
      <c r="C58" s="242">
        <f t="shared" si="4"/>
        <v>367</v>
      </c>
      <c r="D58" s="243"/>
      <c r="E58" s="93">
        <v>152</v>
      </c>
      <c r="F58" s="94">
        <v>215</v>
      </c>
      <c r="G58" s="244">
        <f t="shared" si="5"/>
        <v>387</v>
      </c>
      <c r="H58" s="244"/>
      <c r="I58" s="100">
        <f t="shared" si="10"/>
        <v>172</v>
      </c>
      <c r="J58" s="100">
        <f t="shared" si="11"/>
        <v>215</v>
      </c>
      <c r="K58" s="28"/>
      <c r="L58" s="28"/>
      <c r="M58" s="245" t="s">
        <v>53</v>
      </c>
      <c r="N58" s="245"/>
      <c r="O58" s="246"/>
      <c r="P58" s="247">
        <f t="shared" si="6"/>
        <v>4.0615316511730857</v>
      </c>
      <c r="Q58" s="248"/>
      <c r="R58" s="103">
        <f t="shared" si="12"/>
        <v>1.6821602478972999</v>
      </c>
      <c r="S58" s="103">
        <f t="shared" si="15"/>
        <v>2.3793714032757856</v>
      </c>
      <c r="T58" s="249">
        <f t="shared" si="13"/>
        <v>4.2828685258964141</v>
      </c>
      <c r="U58" s="249"/>
      <c r="V58" s="103">
        <f t="shared" si="14"/>
        <v>1.9034971226206288</v>
      </c>
      <c r="W58" s="103">
        <f t="shared" si="16"/>
        <v>2.3793714032757856</v>
      </c>
      <c r="X58" s="28"/>
    </row>
    <row r="59" spans="1:25" ht="13.5" customHeight="1" x14ac:dyDescent="0.15">
      <c r="A59" s="7"/>
      <c r="B59" s="82" t="s">
        <v>205</v>
      </c>
      <c r="C59" s="242">
        <f t="shared" si="4"/>
        <v>1155</v>
      </c>
      <c r="D59" s="243"/>
      <c r="E59" s="93">
        <v>267</v>
      </c>
      <c r="F59" s="94">
        <v>888</v>
      </c>
      <c r="G59" s="244">
        <f t="shared" si="5"/>
        <v>1265</v>
      </c>
      <c r="H59" s="244"/>
      <c r="I59" s="100">
        <f t="shared" si="10"/>
        <v>317</v>
      </c>
      <c r="J59" s="100">
        <f t="shared" si="11"/>
        <v>948</v>
      </c>
      <c r="K59" s="28"/>
      <c r="L59" s="28"/>
      <c r="M59" s="245" t="s">
        <v>205</v>
      </c>
      <c r="N59" s="245"/>
      <c r="O59" s="246"/>
      <c r="P59" s="247">
        <f t="shared" si="6"/>
        <v>12.782204515272245</v>
      </c>
      <c r="Q59" s="248"/>
      <c r="R59" s="103">
        <f t="shared" si="12"/>
        <v>2.9548472775564409</v>
      </c>
      <c r="S59" s="103">
        <f t="shared" si="15"/>
        <v>9.8273572377158036</v>
      </c>
      <c r="T59" s="249">
        <f t="shared" si="13"/>
        <v>13.999557326250553</v>
      </c>
      <c r="U59" s="249"/>
      <c r="V59" s="103">
        <f t="shared" si="14"/>
        <v>3.5081894643647629</v>
      </c>
      <c r="W59" s="103">
        <f t="shared" si="16"/>
        <v>10.49136786188579</v>
      </c>
      <c r="X59" s="28"/>
    </row>
    <row r="60" spans="1:25" ht="13.5" customHeight="1" x14ac:dyDescent="0.15">
      <c r="A60" s="7"/>
      <c r="B60" s="82" t="s">
        <v>140</v>
      </c>
      <c r="C60" s="242">
        <f t="shared" si="4"/>
        <v>219</v>
      </c>
      <c r="D60" s="243"/>
      <c r="E60" s="93">
        <v>166</v>
      </c>
      <c r="F60" s="94">
        <v>53</v>
      </c>
      <c r="G60" s="244">
        <f t="shared" si="5"/>
        <v>200</v>
      </c>
      <c r="H60" s="244"/>
      <c r="I60" s="100">
        <f t="shared" si="10"/>
        <v>139</v>
      </c>
      <c r="J60" s="100">
        <f t="shared" si="11"/>
        <v>61</v>
      </c>
      <c r="K60" s="28"/>
      <c r="L60" s="28"/>
      <c r="M60" s="245" t="s">
        <v>206</v>
      </c>
      <c r="N60" s="245"/>
      <c r="O60" s="246"/>
      <c r="P60" s="247">
        <f t="shared" si="6"/>
        <v>2.4236387782204516</v>
      </c>
      <c r="Q60" s="248"/>
      <c r="R60" s="103">
        <f t="shared" si="12"/>
        <v>1.8370960602036297</v>
      </c>
      <c r="S60" s="103">
        <f t="shared" si="15"/>
        <v>0.58654271801682156</v>
      </c>
      <c r="T60" s="249">
        <f t="shared" si="13"/>
        <v>2.213368747233289</v>
      </c>
      <c r="U60" s="249"/>
      <c r="V60" s="103">
        <f t="shared" si="14"/>
        <v>1.5382912793271359</v>
      </c>
      <c r="W60" s="103">
        <f t="shared" si="16"/>
        <v>0.67507746790615319</v>
      </c>
      <c r="X60" s="28"/>
    </row>
    <row r="61" spans="1:25" ht="13.5" customHeight="1" x14ac:dyDescent="0.15">
      <c r="A61" s="7"/>
      <c r="B61" s="83" t="s">
        <v>141</v>
      </c>
      <c r="C61" s="242">
        <f t="shared" si="4"/>
        <v>483</v>
      </c>
      <c r="D61" s="243"/>
      <c r="E61" s="93">
        <v>317</v>
      </c>
      <c r="F61" s="94">
        <v>166</v>
      </c>
      <c r="G61" s="244">
        <f t="shared" si="5"/>
        <v>596</v>
      </c>
      <c r="H61" s="244"/>
      <c r="I61" s="100">
        <f t="shared" si="10"/>
        <v>359</v>
      </c>
      <c r="J61" s="100">
        <f t="shared" si="11"/>
        <v>237</v>
      </c>
      <c r="K61" s="28"/>
      <c r="L61" s="28"/>
      <c r="M61" s="259" t="s">
        <v>110</v>
      </c>
      <c r="N61" s="259"/>
      <c r="O61" s="260"/>
      <c r="P61" s="247">
        <f t="shared" si="6"/>
        <v>5.3452855245683928</v>
      </c>
      <c r="Q61" s="248"/>
      <c r="R61" s="103">
        <f t="shared" si="12"/>
        <v>3.5081894643647629</v>
      </c>
      <c r="S61" s="103">
        <f t="shared" si="15"/>
        <v>1.8370960602036297</v>
      </c>
      <c r="T61" s="249">
        <f t="shared" si="13"/>
        <v>6.5958388667552024</v>
      </c>
      <c r="U61" s="249"/>
      <c r="V61" s="103">
        <f t="shared" si="14"/>
        <v>3.972996901283754</v>
      </c>
      <c r="W61" s="103">
        <f t="shared" si="16"/>
        <v>2.6228419654714474</v>
      </c>
      <c r="X61" s="28"/>
    </row>
    <row r="62" spans="1:25" ht="13.5" customHeight="1" x14ac:dyDescent="0.15">
      <c r="A62" s="7"/>
      <c r="B62" s="83" t="s">
        <v>142</v>
      </c>
      <c r="C62" s="242">
        <f t="shared" si="4"/>
        <v>412</v>
      </c>
      <c r="D62" s="243"/>
      <c r="E62" s="93">
        <v>293</v>
      </c>
      <c r="F62" s="94">
        <v>119</v>
      </c>
      <c r="G62" s="244">
        <f t="shared" si="5"/>
        <v>359</v>
      </c>
      <c r="H62" s="244"/>
      <c r="I62" s="100">
        <f t="shared" si="10"/>
        <v>252</v>
      </c>
      <c r="J62" s="100">
        <f t="shared" si="11"/>
        <v>107</v>
      </c>
      <c r="K62" s="28"/>
      <c r="L62" s="28"/>
      <c r="M62" s="261" t="s">
        <v>142</v>
      </c>
      <c r="N62" s="261"/>
      <c r="O62" s="262"/>
      <c r="P62" s="247">
        <f t="shared" si="6"/>
        <v>4.5595396193005753</v>
      </c>
      <c r="Q62" s="248"/>
      <c r="R62" s="103">
        <f t="shared" si="12"/>
        <v>3.2425852146967684</v>
      </c>
      <c r="S62" s="103">
        <f t="shared" si="15"/>
        <v>1.3169544046038069</v>
      </c>
      <c r="T62" s="249">
        <f t="shared" si="13"/>
        <v>3.972996901283754</v>
      </c>
      <c r="U62" s="249"/>
      <c r="V62" s="103">
        <f t="shared" si="14"/>
        <v>2.788844621513944</v>
      </c>
      <c r="W62" s="103">
        <f t="shared" si="16"/>
        <v>1.1841522797698096</v>
      </c>
      <c r="X62" s="28"/>
    </row>
    <row r="63" spans="1:25" ht="13.5" customHeight="1" x14ac:dyDescent="0.15">
      <c r="A63" s="79"/>
      <c r="B63" s="82" t="s">
        <v>144</v>
      </c>
      <c r="C63" s="242">
        <f t="shared" si="4"/>
        <v>22</v>
      </c>
      <c r="D63" s="243"/>
      <c r="E63" s="94">
        <v>16</v>
      </c>
      <c r="F63" s="94">
        <v>6</v>
      </c>
      <c r="G63" s="244">
        <f t="shared" si="5"/>
        <v>46</v>
      </c>
      <c r="H63" s="244"/>
      <c r="I63" s="100">
        <f t="shared" si="10"/>
        <v>18</v>
      </c>
      <c r="J63" s="100">
        <f t="shared" si="11"/>
        <v>28</v>
      </c>
      <c r="K63" s="28"/>
      <c r="L63" s="28"/>
      <c r="M63" s="245" t="s">
        <v>144</v>
      </c>
      <c r="N63" s="245"/>
      <c r="O63" s="246"/>
      <c r="P63" s="247">
        <f t="shared" si="6"/>
        <v>0.24347056219566179</v>
      </c>
      <c r="Q63" s="248"/>
      <c r="R63" s="103">
        <f t="shared" si="12"/>
        <v>0.17706949977866313</v>
      </c>
      <c r="S63" s="103">
        <f t="shared" si="15"/>
        <v>6.6401062416998669E-2</v>
      </c>
      <c r="T63" s="249">
        <f t="shared" si="13"/>
        <v>0.50907481186365655</v>
      </c>
      <c r="U63" s="249"/>
      <c r="V63" s="103">
        <f t="shared" si="14"/>
        <v>0.19920318725099601</v>
      </c>
      <c r="W63" s="103">
        <f t="shared" si="16"/>
        <v>0.30987162461266049</v>
      </c>
      <c r="X63" s="28"/>
      <c r="Y63" s="106"/>
    </row>
    <row r="64" spans="1:25" ht="6.75" customHeight="1" x14ac:dyDescent="0.15">
      <c r="A64" s="77"/>
      <c r="B64" s="84"/>
      <c r="C64" s="41"/>
      <c r="D64" s="46"/>
      <c r="E64" s="46"/>
      <c r="F64" s="46"/>
      <c r="G64" s="46"/>
      <c r="H64" s="46"/>
      <c r="I64" s="46"/>
      <c r="J64" s="46"/>
      <c r="K64" s="28"/>
      <c r="L64" s="46"/>
      <c r="M64" s="84"/>
      <c r="N64" s="84"/>
      <c r="O64" s="84"/>
      <c r="P64" s="41"/>
      <c r="Q64" s="46"/>
      <c r="R64" s="46"/>
      <c r="S64" s="46"/>
      <c r="T64" s="46"/>
      <c r="U64" s="46"/>
      <c r="V64" s="46"/>
      <c r="W64" s="46"/>
      <c r="X64" s="28"/>
      <c r="Y64" s="106"/>
    </row>
    <row r="65" spans="1:24" ht="6.7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</sheetData>
  <mergeCells count="178">
    <mergeCell ref="A1:B1"/>
    <mergeCell ref="W1:X1"/>
    <mergeCell ref="C5:I5"/>
    <mergeCell ref="J5:Q5"/>
    <mergeCell ref="R5:X5"/>
    <mergeCell ref="A9:B9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C36:F36"/>
    <mergeCell ref="G36:J36"/>
    <mergeCell ref="P36:S36"/>
    <mergeCell ref="T36:W36"/>
    <mergeCell ref="C37:D37"/>
    <mergeCell ref="G37:H37"/>
    <mergeCell ref="P37:Q37"/>
    <mergeCell ref="T37:U37"/>
    <mergeCell ref="A39:B39"/>
    <mergeCell ref="C39:D39"/>
    <mergeCell ref="G39:H39"/>
    <mergeCell ref="L39:O39"/>
    <mergeCell ref="P39:Q39"/>
    <mergeCell ref="T39:U39"/>
    <mergeCell ref="A40:B40"/>
    <mergeCell ref="C40:D40"/>
    <mergeCell ref="G40:H40"/>
    <mergeCell ref="L40:O40"/>
    <mergeCell ref="P40:Q40"/>
    <mergeCell ref="T40:U40"/>
    <mergeCell ref="C41:D41"/>
    <mergeCell ref="G41:H41"/>
    <mergeCell ref="M41:O41"/>
    <mergeCell ref="P41:Q41"/>
    <mergeCell ref="T41:U41"/>
    <mergeCell ref="C42:D42"/>
    <mergeCell ref="G42:H42"/>
    <mergeCell ref="M42:O42"/>
    <mergeCell ref="P42:Q42"/>
    <mergeCell ref="T42:U42"/>
    <mergeCell ref="C43:D43"/>
    <mergeCell ref="G43:H43"/>
    <mergeCell ref="M43:O43"/>
    <mergeCell ref="P43:Q43"/>
    <mergeCell ref="T43:U43"/>
    <mergeCell ref="A44:B44"/>
    <mergeCell ref="C44:D44"/>
    <mergeCell ref="G44:H44"/>
    <mergeCell ref="L44:O44"/>
    <mergeCell ref="P44:Q44"/>
    <mergeCell ref="T44:U44"/>
    <mergeCell ref="C45:D45"/>
    <mergeCell ref="G45:H45"/>
    <mergeCell ref="M45:O45"/>
    <mergeCell ref="P45:Q45"/>
    <mergeCell ref="T45:U45"/>
    <mergeCell ref="C46:D46"/>
    <mergeCell ref="G46:H46"/>
    <mergeCell ref="M46:O46"/>
    <mergeCell ref="P46:Q46"/>
    <mergeCell ref="T46:U46"/>
    <mergeCell ref="C47:D47"/>
    <mergeCell ref="G47:H47"/>
    <mergeCell ref="M47:O47"/>
    <mergeCell ref="P47:Q47"/>
    <mergeCell ref="T47:U47"/>
    <mergeCell ref="A48:B48"/>
    <mergeCell ref="C48:D48"/>
    <mergeCell ref="G48:H48"/>
    <mergeCell ref="L48:O48"/>
    <mergeCell ref="P48:Q48"/>
    <mergeCell ref="T48:U48"/>
    <mergeCell ref="C49:D49"/>
    <mergeCell ref="G49:H49"/>
    <mergeCell ref="M49:O49"/>
    <mergeCell ref="P49:Q49"/>
    <mergeCell ref="T49:U49"/>
    <mergeCell ref="C50:D50"/>
    <mergeCell ref="G50:H50"/>
    <mergeCell ref="M50:O50"/>
    <mergeCell ref="P50:Q50"/>
    <mergeCell ref="T50:U50"/>
    <mergeCell ref="C51:D51"/>
    <mergeCell ref="G51:H51"/>
    <mergeCell ref="M51:O51"/>
    <mergeCell ref="P51:Q51"/>
    <mergeCell ref="T51:U51"/>
    <mergeCell ref="C52:D52"/>
    <mergeCell ref="G52:H52"/>
    <mergeCell ref="M52:O52"/>
    <mergeCell ref="P52:Q52"/>
    <mergeCell ref="T52:U52"/>
    <mergeCell ref="C53:D53"/>
    <mergeCell ref="G53:H53"/>
    <mergeCell ref="M53:O53"/>
    <mergeCell ref="P53:Q53"/>
    <mergeCell ref="T53:U53"/>
    <mergeCell ref="C54:D54"/>
    <mergeCell ref="G54:H54"/>
    <mergeCell ref="M54:O54"/>
    <mergeCell ref="P54:Q54"/>
    <mergeCell ref="T54:U54"/>
    <mergeCell ref="C55:D55"/>
    <mergeCell ref="G55:H55"/>
    <mergeCell ref="M55:O55"/>
    <mergeCell ref="P55:Q55"/>
    <mergeCell ref="T55:U55"/>
    <mergeCell ref="C56:D56"/>
    <mergeCell ref="G56:H56"/>
    <mergeCell ref="M56:O56"/>
    <mergeCell ref="P56:Q56"/>
    <mergeCell ref="T56:U56"/>
    <mergeCell ref="C57:D57"/>
    <mergeCell ref="G57:H57"/>
    <mergeCell ref="M57:O57"/>
    <mergeCell ref="P57:Q57"/>
    <mergeCell ref="T57:U57"/>
    <mergeCell ref="C58:D58"/>
    <mergeCell ref="G58:H58"/>
    <mergeCell ref="M58:O58"/>
    <mergeCell ref="P58:Q58"/>
    <mergeCell ref="T58:U58"/>
    <mergeCell ref="M62:O62"/>
    <mergeCell ref="P62:Q62"/>
    <mergeCell ref="T62:U62"/>
    <mergeCell ref="C59:D59"/>
    <mergeCell ref="G59:H59"/>
    <mergeCell ref="M59:O59"/>
    <mergeCell ref="P59:Q59"/>
    <mergeCell ref="T59:U59"/>
    <mergeCell ref="C60:D60"/>
    <mergeCell ref="G60:H60"/>
    <mergeCell ref="M60:O60"/>
    <mergeCell ref="P60:Q60"/>
    <mergeCell ref="T60:U60"/>
    <mergeCell ref="C63:D63"/>
    <mergeCell ref="G63:H63"/>
    <mergeCell ref="M63:O63"/>
    <mergeCell ref="P63:Q63"/>
    <mergeCell ref="T63:U63"/>
    <mergeCell ref="A5:B7"/>
    <mergeCell ref="C6:C7"/>
    <mergeCell ref="D6:D7"/>
    <mergeCell ref="E6:E7"/>
    <mergeCell ref="J6:J7"/>
    <mergeCell ref="K6:K7"/>
    <mergeCell ref="L6:M7"/>
    <mergeCell ref="R6:R7"/>
    <mergeCell ref="S6:S7"/>
    <mergeCell ref="T6:T7"/>
    <mergeCell ref="A36:B37"/>
    <mergeCell ref="L36:O37"/>
    <mergeCell ref="C61:D61"/>
    <mergeCell ref="G61:H61"/>
    <mergeCell ref="M61:O61"/>
    <mergeCell ref="P61:Q61"/>
    <mergeCell ref="T61:U61"/>
    <mergeCell ref="C62:D62"/>
    <mergeCell ref="G62:H62"/>
  </mergeCells>
  <phoneticPr fontId="3"/>
  <pageMargins left="0.74803149606299213" right="0.74803149606299213" top="0.98425196850393692" bottom="0.98425196850393692" header="0.51181102362204722" footer="0.51181102362204722"/>
  <pageSetup paperSize="9" scale="86" orientation="portrait" r:id="rId1"/>
  <headerFooter alignWithMargins="0"/>
  <colBreaks count="1" manualBreakCount="1">
    <brk id="11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view="pageBreakPreview" zoomScale="80" zoomScaleSheetLayoutView="80" workbookViewId="0">
      <selection activeCell="H34" sqref="H34"/>
    </sheetView>
  </sheetViews>
  <sheetFormatPr defaultRowHeight="13.5" x14ac:dyDescent="0.15"/>
  <cols>
    <col min="1" max="1" width="9" style="107"/>
    <col min="2" max="2" width="7.5" style="107" customWidth="1"/>
    <col min="3" max="23" width="8.625" style="107" customWidth="1"/>
    <col min="24" max="16384" width="9" style="107"/>
  </cols>
  <sheetData>
    <row r="1" spans="1:24" ht="15" x14ac:dyDescent="0.15">
      <c r="A1" s="108" t="s">
        <v>217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36"/>
      <c r="X1" s="139" t="s">
        <v>257</v>
      </c>
    </row>
    <row r="3" spans="1:24" ht="15" x14ac:dyDescent="0.15">
      <c r="A3" s="109" t="s">
        <v>218</v>
      </c>
      <c r="V3" s="135"/>
      <c r="W3" s="137"/>
      <c r="X3" s="140" t="s">
        <v>247</v>
      </c>
    </row>
    <row r="4" spans="1:24" ht="5.25" customHeight="1" x14ac:dyDescent="0.15"/>
    <row r="5" spans="1:24" ht="15" customHeight="1" x14ac:dyDescent="0.15">
      <c r="A5" s="284" t="s">
        <v>219</v>
      </c>
      <c r="B5" s="286" t="s">
        <v>1</v>
      </c>
      <c r="C5" s="281" t="s">
        <v>220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3"/>
      <c r="X5" s="288" t="s">
        <v>221</v>
      </c>
    </row>
    <row r="6" spans="1:24" ht="31.5" customHeight="1" x14ac:dyDescent="0.15">
      <c r="A6" s="285"/>
      <c r="B6" s="287"/>
      <c r="C6" s="123" t="s">
        <v>222</v>
      </c>
      <c r="D6" s="126" t="s">
        <v>145</v>
      </c>
      <c r="E6" s="127" t="s">
        <v>223</v>
      </c>
      <c r="F6" s="128" t="s">
        <v>270</v>
      </c>
      <c r="G6" s="127" t="s">
        <v>225</v>
      </c>
      <c r="H6" s="127" t="s">
        <v>226</v>
      </c>
      <c r="I6" s="128" t="s">
        <v>271</v>
      </c>
      <c r="J6" s="131" t="s">
        <v>75</v>
      </c>
      <c r="K6" s="131" t="s">
        <v>9</v>
      </c>
      <c r="L6" s="131" t="s">
        <v>261</v>
      </c>
      <c r="M6" s="132" t="s">
        <v>258</v>
      </c>
      <c r="N6" s="133" t="s">
        <v>259</v>
      </c>
      <c r="O6" s="133" t="s">
        <v>191</v>
      </c>
      <c r="P6" s="133" t="s">
        <v>175</v>
      </c>
      <c r="Q6" s="133" t="s">
        <v>227</v>
      </c>
      <c r="R6" s="133" t="s">
        <v>260</v>
      </c>
      <c r="S6" s="132" t="s">
        <v>216</v>
      </c>
      <c r="T6" s="132" t="s">
        <v>206</v>
      </c>
      <c r="U6" s="134" t="s">
        <v>110</v>
      </c>
      <c r="V6" s="134" t="s">
        <v>56</v>
      </c>
      <c r="W6" s="138" t="s">
        <v>62</v>
      </c>
      <c r="X6" s="289"/>
    </row>
    <row r="7" spans="1:24" ht="5.25" customHeight="1" x14ac:dyDescent="0.15">
      <c r="A7" s="110"/>
      <c r="B7" s="117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41"/>
    </row>
    <row r="8" spans="1:24" x14ac:dyDescent="0.15">
      <c r="A8" s="111" t="s">
        <v>1</v>
      </c>
      <c r="B8" s="118">
        <f t="shared" ref="B8:W8" si="0">SUM(B10:B26)</f>
        <v>9036</v>
      </c>
      <c r="C8" s="124">
        <f t="shared" si="0"/>
        <v>557</v>
      </c>
      <c r="D8" s="124">
        <f t="shared" si="0"/>
        <v>488</v>
      </c>
      <c r="E8" s="124">
        <f t="shared" si="0"/>
        <v>446</v>
      </c>
      <c r="F8" s="124">
        <f t="shared" si="0"/>
        <v>24</v>
      </c>
      <c r="G8" s="124">
        <f t="shared" si="0"/>
        <v>1391</v>
      </c>
      <c r="H8" s="124">
        <f t="shared" si="0"/>
        <v>1247</v>
      </c>
      <c r="I8" s="124">
        <f t="shared" si="0"/>
        <v>18</v>
      </c>
      <c r="J8" s="124">
        <f t="shared" si="0"/>
        <v>35</v>
      </c>
      <c r="K8" s="124">
        <f t="shared" si="0"/>
        <v>327</v>
      </c>
      <c r="L8" s="124">
        <f t="shared" si="0"/>
        <v>1210</v>
      </c>
      <c r="M8" s="165">
        <f t="shared" si="0"/>
        <v>107</v>
      </c>
      <c r="N8" s="165">
        <f t="shared" si="0"/>
        <v>72</v>
      </c>
      <c r="O8" s="165">
        <f t="shared" si="0"/>
        <v>135</v>
      </c>
      <c r="P8" s="165">
        <f t="shared" si="0"/>
        <v>363</v>
      </c>
      <c r="Q8" s="165">
        <f t="shared" si="0"/>
        <v>251</v>
      </c>
      <c r="R8" s="165">
        <f t="shared" si="0"/>
        <v>387</v>
      </c>
      <c r="S8" s="165">
        <f t="shared" si="0"/>
        <v>1265</v>
      </c>
      <c r="T8" s="165">
        <f t="shared" si="0"/>
        <v>200</v>
      </c>
      <c r="U8" s="165">
        <f t="shared" si="0"/>
        <v>596</v>
      </c>
      <c r="V8" s="165">
        <f t="shared" si="0"/>
        <v>359</v>
      </c>
      <c r="W8" s="165">
        <f t="shared" si="0"/>
        <v>46</v>
      </c>
      <c r="X8" s="142" t="s">
        <v>1</v>
      </c>
    </row>
    <row r="9" spans="1:24" ht="6" customHeight="1" x14ac:dyDescent="0.15">
      <c r="A9" s="110"/>
      <c r="B9" s="118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0"/>
    </row>
    <row r="10" spans="1:24" x14ac:dyDescent="0.15">
      <c r="A10" s="110" t="s">
        <v>229</v>
      </c>
      <c r="B10" s="118">
        <f>SUM(C10:W10)-D10</f>
        <v>44</v>
      </c>
      <c r="C10" s="110">
        <f t="shared" ref="C10:W14" si="1">IF(IF(C30="-",0,C30)+IF(C50="-",0,C50)=0,"-",IF(C30="-",0,C30)+IF(C50="-",0,C50))</f>
        <v>2</v>
      </c>
      <c r="D10" s="110">
        <f t="shared" si="1"/>
        <v>2</v>
      </c>
      <c r="E10" s="129" t="str">
        <f t="shared" si="1"/>
        <v>-</v>
      </c>
      <c r="F10" s="129" t="str">
        <f t="shared" si="1"/>
        <v>-</v>
      </c>
      <c r="G10" s="129">
        <f t="shared" si="1"/>
        <v>5</v>
      </c>
      <c r="H10" s="129">
        <f t="shared" si="1"/>
        <v>13</v>
      </c>
      <c r="I10" s="129" t="str">
        <f t="shared" si="1"/>
        <v>-</v>
      </c>
      <c r="J10" s="129" t="str">
        <f t="shared" si="1"/>
        <v>-</v>
      </c>
      <c r="K10" s="129">
        <f t="shared" si="1"/>
        <v>3</v>
      </c>
      <c r="L10" s="129">
        <f t="shared" si="1"/>
        <v>9</v>
      </c>
      <c r="M10" s="129" t="str">
        <f t="shared" si="1"/>
        <v>-</v>
      </c>
      <c r="N10" s="129" t="str">
        <f t="shared" si="1"/>
        <v>-</v>
      </c>
      <c r="O10" s="129" t="str">
        <f t="shared" si="1"/>
        <v>-</v>
      </c>
      <c r="P10" s="129">
        <f t="shared" si="1"/>
        <v>3</v>
      </c>
      <c r="Q10" s="129" t="str">
        <f t="shared" si="1"/>
        <v>-</v>
      </c>
      <c r="R10" s="129" t="str">
        <f t="shared" si="1"/>
        <v>-</v>
      </c>
      <c r="S10" s="129">
        <f t="shared" si="1"/>
        <v>4</v>
      </c>
      <c r="T10" s="129">
        <f t="shared" si="1"/>
        <v>4</v>
      </c>
      <c r="U10" s="129">
        <f t="shared" si="1"/>
        <v>1</v>
      </c>
      <c r="V10" s="129" t="str">
        <f t="shared" si="1"/>
        <v>-</v>
      </c>
      <c r="W10" s="129" t="str">
        <f t="shared" si="1"/>
        <v>-</v>
      </c>
      <c r="X10" s="120" t="s">
        <v>229</v>
      </c>
    </row>
    <row r="11" spans="1:24" x14ac:dyDescent="0.15">
      <c r="A11" s="110" t="s">
        <v>231</v>
      </c>
      <c r="B11" s="118">
        <f>SUM(C11:W11)-D11</f>
        <v>349</v>
      </c>
      <c r="C11" s="110">
        <f t="shared" si="1"/>
        <v>14</v>
      </c>
      <c r="D11" s="110">
        <f t="shared" si="1"/>
        <v>12</v>
      </c>
      <c r="E11" s="129">
        <f t="shared" si="1"/>
        <v>5</v>
      </c>
      <c r="F11" s="129" t="str">
        <f t="shared" si="1"/>
        <v>-</v>
      </c>
      <c r="G11" s="129">
        <f t="shared" si="1"/>
        <v>43</v>
      </c>
      <c r="H11" s="129">
        <f t="shared" si="1"/>
        <v>74</v>
      </c>
      <c r="I11" s="129" t="str">
        <f t="shared" si="1"/>
        <v>-</v>
      </c>
      <c r="J11" s="129">
        <f t="shared" si="1"/>
        <v>1</v>
      </c>
      <c r="K11" s="129">
        <f t="shared" si="1"/>
        <v>7</v>
      </c>
      <c r="L11" s="129">
        <f t="shared" si="1"/>
        <v>60</v>
      </c>
      <c r="M11" s="129">
        <f t="shared" si="1"/>
        <v>7</v>
      </c>
      <c r="N11" s="129">
        <f t="shared" si="1"/>
        <v>1</v>
      </c>
      <c r="O11" s="129">
        <f t="shared" si="1"/>
        <v>7</v>
      </c>
      <c r="P11" s="129">
        <f t="shared" si="1"/>
        <v>14</v>
      </c>
      <c r="Q11" s="129">
        <f t="shared" si="1"/>
        <v>12</v>
      </c>
      <c r="R11" s="129">
        <f t="shared" si="1"/>
        <v>12</v>
      </c>
      <c r="S11" s="129">
        <f t="shared" si="1"/>
        <v>50</v>
      </c>
      <c r="T11" s="129">
        <f t="shared" si="1"/>
        <v>8</v>
      </c>
      <c r="U11" s="129">
        <f t="shared" si="1"/>
        <v>15</v>
      </c>
      <c r="V11" s="129">
        <f t="shared" si="1"/>
        <v>16</v>
      </c>
      <c r="W11" s="129">
        <f t="shared" si="1"/>
        <v>3</v>
      </c>
      <c r="X11" s="120" t="s">
        <v>231</v>
      </c>
    </row>
    <row r="12" spans="1:24" x14ac:dyDescent="0.15">
      <c r="A12" s="110" t="s">
        <v>105</v>
      </c>
      <c r="B12" s="118">
        <f>SUM(C12:W12)-D12</f>
        <v>546</v>
      </c>
      <c r="C12" s="110">
        <f t="shared" si="1"/>
        <v>16</v>
      </c>
      <c r="D12" s="110">
        <f t="shared" si="1"/>
        <v>12</v>
      </c>
      <c r="E12" s="129">
        <f t="shared" si="1"/>
        <v>11</v>
      </c>
      <c r="F12" s="129">
        <f t="shared" si="1"/>
        <v>4</v>
      </c>
      <c r="G12" s="129">
        <f t="shared" si="1"/>
        <v>79</v>
      </c>
      <c r="H12" s="129">
        <f t="shared" si="1"/>
        <v>74</v>
      </c>
      <c r="I12" s="129" t="str">
        <f t="shared" si="1"/>
        <v>-</v>
      </c>
      <c r="J12" s="129">
        <f t="shared" si="1"/>
        <v>4</v>
      </c>
      <c r="K12" s="129">
        <f t="shared" si="1"/>
        <v>12</v>
      </c>
      <c r="L12" s="129">
        <f t="shared" si="1"/>
        <v>78</v>
      </c>
      <c r="M12" s="129">
        <f t="shared" si="1"/>
        <v>14</v>
      </c>
      <c r="N12" s="129">
        <f t="shared" si="1"/>
        <v>7</v>
      </c>
      <c r="O12" s="129">
        <f t="shared" si="1"/>
        <v>4</v>
      </c>
      <c r="P12" s="129">
        <f t="shared" si="1"/>
        <v>24</v>
      </c>
      <c r="Q12" s="129">
        <f t="shared" si="1"/>
        <v>13</v>
      </c>
      <c r="R12" s="129">
        <f t="shared" si="1"/>
        <v>34</v>
      </c>
      <c r="S12" s="129">
        <f t="shared" si="1"/>
        <v>82</v>
      </c>
      <c r="T12" s="129">
        <f t="shared" si="1"/>
        <v>8</v>
      </c>
      <c r="U12" s="129">
        <f t="shared" si="1"/>
        <v>34</v>
      </c>
      <c r="V12" s="129">
        <f t="shared" si="1"/>
        <v>44</v>
      </c>
      <c r="W12" s="129">
        <f t="shared" si="1"/>
        <v>4</v>
      </c>
      <c r="X12" s="120" t="s">
        <v>105</v>
      </c>
    </row>
    <row r="13" spans="1:24" x14ac:dyDescent="0.15">
      <c r="A13" s="110" t="s">
        <v>233</v>
      </c>
      <c r="B13" s="118">
        <f>SUM(C13:W13)-D13</f>
        <v>587</v>
      </c>
      <c r="C13" s="110">
        <f t="shared" si="1"/>
        <v>18</v>
      </c>
      <c r="D13" s="110">
        <f t="shared" si="1"/>
        <v>10</v>
      </c>
      <c r="E13" s="129">
        <f t="shared" si="1"/>
        <v>13</v>
      </c>
      <c r="F13" s="129" t="str">
        <f t="shared" si="1"/>
        <v>-</v>
      </c>
      <c r="G13" s="129">
        <f t="shared" si="1"/>
        <v>68</v>
      </c>
      <c r="H13" s="129">
        <f t="shared" si="1"/>
        <v>91</v>
      </c>
      <c r="I13" s="129">
        <f t="shared" si="1"/>
        <v>2</v>
      </c>
      <c r="J13" s="129">
        <f t="shared" si="1"/>
        <v>2</v>
      </c>
      <c r="K13" s="129">
        <f t="shared" si="1"/>
        <v>15</v>
      </c>
      <c r="L13" s="129">
        <f t="shared" si="1"/>
        <v>97</v>
      </c>
      <c r="M13" s="129">
        <f t="shared" si="1"/>
        <v>5</v>
      </c>
      <c r="N13" s="129">
        <f t="shared" si="1"/>
        <v>6</v>
      </c>
      <c r="O13" s="129">
        <f t="shared" si="1"/>
        <v>7</v>
      </c>
      <c r="P13" s="129">
        <f t="shared" si="1"/>
        <v>24</v>
      </c>
      <c r="Q13" s="129">
        <f t="shared" si="1"/>
        <v>17</v>
      </c>
      <c r="R13" s="129">
        <f t="shared" si="1"/>
        <v>25</v>
      </c>
      <c r="S13" s="129">
        <f t="shared" si="1"/>
        <v>102</v>
      </c>
      <c r="T13" s="129">
        <f t="shared" si="1"/>
        <v>11</v>
      </c>
      <c r="U13" s="129">
        <f t="shared" si="1"/>
        <v>37</v>
      </c>
      <c r="V13" s="129">
        <f t="shared" si="1"/>
        <v>43</v>
      </c>
      <c r="W13" s="129">
        <f t="shared" si="1"/>
        <v>4</v>
      </c>
      <c r="X13" s="120" t="s">
        <v>233</v>
      </c>
    </row>
    <row r="14" spans="1:24" x14ac:dyDescent="0.15">
      <c r="A14" s="110" t="s">
        <v>234</v>
      </c>
      <c r="B14" s="118">
        <f>SUM(C14:W14)-D14</f>
        <v>703</v>
      </c>
      <c r="C14" s="110">
        <f t="shared" si="1"/>
        <v>14</v>
      </c>
      <c r="D14" s="110">
        <f t="shared" si="1"/>
        <v>9</v>
      </c>
      <c r="E14" s="129">
        <f t="shared" si="1"/>
        <v>22</v>
      </c>
      <c r="F14" s="129" t="str">
        <f t="shared" si="1"/>
        <v>-</v>
      </c>
      <c r="G14" s="129">
        <f t="shared" si="1"/>
        <v>95</v>
      </c>
      <c r="H14" s="129">
        <f t="shared" si="1"/>
        <v>106</v>
      </c>
      <c r="I14" s="129" t="str">
        <f t="shared" si="1"/>
        <v>-</v>
      </c>
      <c r="J14" s="129">
        <f t="shared" si="1"/>
        <v>6</v>
      </c>
      <c r="K14" s="129">
        <f t="shared" si="1"/>
        <v>23</v>
      </c>
      <c r="L14" s="129">
        <f t="shared" si="1"/>
        <v>103</v>
      </c>
      <c r="M14" s="129">
        <f t="shared" si="1"/>
        <v>9</v>
      </c>
      <c r="N14" s="129">
        <f t="shared" si="1"/>
        <v>7</v>
      </c>
      <c r="O14" s="129">
        <f t="shared" si="1"/>
        <v>12</v>
      </c>
      <c r="P14" s="129">
        <f t="shared" si="1"/>
        <v>31</v>
      </c>
      <c r="Q14" s="129">
        <f t="shared" si="1"/>
        <v>24</v>
      </c>
      <c r="R14" s="129">
        <f t="shared" si="1"/>
        <v>31</v>
      </c>
      <c r="S14" s="129">
        <f t="shared" si="1"/>
        <v>124</v>
      </c>
      <c r="T14" s="129">
        <f t="shared" si="1"/>
        <v>13</v>
      </c>
      <c r="U14" s="129">
        <f t="shared" si="1"/>
        <v>39</v>
      </c>
      <c r="V14" s="129">
        <f t="shared" si="1"/>
        <v>41</v>
      </c>
      <c r="W14" s="129">
        <f t="shared" si="1"/>
        <v>3</v>
      </c>
      <c r="X14" s="120" t="s">
        <v>234</v>
      </c>
    </row>
    <row r="15" spans="1:24" ht="6" customHeight="1" x14ac:dyDescent="0.15">
      <c r="A15" s="110"/>
      <c r="B15" s="118"/>
      <c r="C15" s="110"/>
      <c r="D15" s="110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0"/>
    </row>
    <row r="16" spans="1:24" x14ac:dyDescent="0.15">
      <c r="A16" s="110" t="s">
        <v>236</v>
      </c>
      <c r="B16" s="118">
        <f>SUM(C16:W16)-D16</f>
        <v>909</v>
      </c>
      <c r="C16" s="110">
        <f t="shared" ref="C16:W20" si="2">IF(IF(C36="-",0,C36)+IF(C56="-",0,C56)=0,"-",IF(C36="-",0,C36)+IF(C56="-",0,C56))</f>
        <v>25</v>
      </c>
      <c r="D16" s="110">
        <f t="shared" si="2"/>
        <v>17</v>
      </c>
      <c r="E16" s="129">
        <f t="shared" si="2"/>
        <v>30</v>
      </c>
      <c r="F16" s="129">
        <f t="shared" si="2"/>
        <v>3</v>
      </c>
      <c r="G16" s="129">
        <f t="shared" si="2"/>
        <v>139</v>
      </c>
      <c r="H16" s="129">
        <f t="shared" si="2"/>
        <v>133</v>
      </c>
      <c r="I16" s="129">
        <f t="shared" si="2"/>
        <v>3</v>
      </c>
      <c r="J16" s="129">
        <f t="shared" si="2"/>
        <v>9</v>
      </c>
      <c r="K16" s="129">
        <f t="shared" si="2"/>
        <v>31</v>
      </c>
      <c r="L16" s="129">
        <f t="shared" si="2"/>
        <v>133</v>
      </c>
      <c r="M16" s="129">
        <f t="shared" si="2"/>
        <v>15</v>
      </c>
      <c r="N16" s="129">
        <f t="shared" si="2"/>
        <v>6</v>
      </c>
      <c r="O16" s="129">
        <f t="shared" si="2"/>
        <v>13</v>
      </c>
      <c r="P16" s="129">
        <f t="shared" si="2"/>
        <v>27</v>
      </c>
      <c r="Q16" s="129">
        <f t="shared" si="2"/>
        <v>25</v>
      </c>
      <c r="R16" s="129">
        <f t="shared" si="2"/>
        <v>30</v>
      </c>
      <c r="S16" s="129">
        <f t="shared" si="2"/>
        <v>149</v>
      </c>
      <c r="T16" s="129">
        <f t="shared" si="2"/>
        <v>28</v>
      </c>
      <c r="U16" s="129">
        <f t="shared" si="2"/>
        <v>58</v>
      </c>
      <c r="V16" s="129">
        <f t="shared" si="2"/>
        <v>47</v>
      </c>
      <c r="W16" s="129">
        <f t="shared" si="2"/>
        <v>5</v>
      </c>
      <c r="X16" s="120" t="s">
        <v>236</v>
      </c>
    </row>
    <row r="17" spans="1:24" x14ac:dyDescent="0.15">
      <c r="A17" s="110" t="s">
        <v>36</v>
      </c>
      <c r="B17" s="118">
        <f>SUM(C17:W17)-D17</f>
        <v>1013</v>
      </c>
      <c r="C17" s="110">
        <f t="shared" si="2"/>
        <v>28</v>
      </c>
      <c r="D17" s="110">
        <f t="shared" si="2"/>
        <v>19</v>
      </c>
      <c r="E17" s="129">
        <f t="shared" si="2"/>
        <v>24</v>
      </c>
      <c r="F17" s="129">
        <f t="shared" si="2"/>
        <v>2</v>
      </c>
      <c r="G17" s="129">
        <f t="shared" si="2"/>
        <v>146</v>
      </c>
      <c r="H17" s="129">
        <f t="shared" si="2"/>
        <v>137</v>
      </c>
      <c r="I17" s="129">
        <f t="shared" si="2"/>
        <v>4</v>
      </c>
      <c r="J17" s="129">
        <f t="shared" si="2"/>
        <v>5</v>
      </c>
      <c r="K17" s="129">
        <f t="shared" si="2"/>
        <v>36</v>
      </c>
      <c r="L17" s="129">
        <f t="shared" si="2"/>
        <v>164</v>
      </c>
      <c r="M17" s="129">
        <f t="shared" si="2"/>
        <v>17</v>
      </c>
      <c r="N17" s="129">
        <f t="shared" si="2"/>
        <v>14</v>
      </c>
      <c r="O17" s="129">
        <f t="shared" si="2"/>
        <v>17</v>
      </c>
      <c r="P17" s="129">
        <f t="shared" si="2"/>
        <v>34</v>
      </c>
      <c r="Q17" s="129">
        <f t="shared" si="2"/>
        <v>25</v>
      </c>
      <c r="R17" s="129">
        <f t="shared" si="2"/>
        <v>45</v>
      </c>
      <c r="S17" s="129">
        <f t="shared" si="2"/>
        <v>165</v>
      </c>
      <c r="T17" s="129">
        <f t="shared" si="2"/>
        <v>40</v>
      </c>
      <c r="U17" s="129">
        <f t="shared" si="2"/>
        <v>56</v>
      </c>
      <c r="V17" s="129">
        <f t="shared" si="2"/>
        <v>52</v>
      </c>
      <c r="W17" s="129">
        <f t="shared" si="2"/>
        <v>2</v>
      </c>
      <c r="X17" s="120" t="s">
        <v>36</v>
      </c>
    </row>
    <row r="18" spans="1:24" x14ac:dyDescent="0.15">
      <c r="A18" s="110" t="s">
        <v>61</v>
      </c>
      <c r="B18" s="118">
        <f>SUM(C18:W18)-D18</f>
        <v>1054</v>
      </c>
      <c r="C18" s="110">
        <f t="shared" si="2"/>
        <v>30</v>
      </c>
      <c r="D18" s="110">
        <f t="shared" si="2"/>
        <v>24</v>
      </c>
      <c r="E18" s="129">
        <f t="shared" si="2"/>
        <v>36</v>
      </c>
      <c r="F18" s="129">
        <f t="shared" si="2"/>
        <v>6</v>
      </c>
      <c r="G18" s="129">
        <f t="shared" si="2"/>
        <v>144</v>
      </c>
      <c r="H18" s="129">
        <f t="shared" si="2"/>
        <v>150</v>
      </c>
      <c r="I18" s="129">
        <f t="shared" si="2"/>
        <v>2</v>
      </c>
      <c r="J18" s="129">
        <f t="shared" si="2"/>
        <v>5</v>
      </c>
      <c r="K18" s="129">
        <f t="shared" si="2"/>
        <v>53</v>
      </c>
      <c r="L18" s="129">
        <f t="shared" si="2"/>
        <v>157</v>
      </c>
      <c r="M18" s="129">
        <f t="shared" si="2"/>
        <v>16</v>
      </c>
      <c r="N18" s="129">
        <f t="shared" si="2"/>
        <v>6</v>
      </c>
      <c r="O18" s="129">
        <f t="shared" si="2"/>
        <v>18</v>
      </c>
      <c r="P18" s="129">
        <f t="shared" si="2"/>
        <v>46</v>
      </c>
      <c r="Q18" s="129">
        <f t="shared" si="2"/>
        <v>18</v>
      </c>
      <c r="R18" s="129">
        <f t="shared" si="2"/>
        <v>79</v>
      </c>
      <c r="S18" s="129">
        <f t="shared" si="2"/>
        <v>161</v>
      </c>
      <c r="T18" s="129">
        <f t="shared" si="2"/>
        <v>36</v>
      </c>
      <c r="U18" s="129">
        <f t="shared" si="2"/>
        <v>50</v>
      </c>
      <c r="V18" s="129">
        <f t="shared" si="2"/>
        <v>37</v>
      </c>
      <c r="W18" s="129">
        <f t="shared" si="2"/>
        <v>4</v>
      </c>
      <c r="X18" s="120" t="s">
        <v>61</v>
      </c>
    </row>
    <row r="19" spans="1:24" x14ac:dyDescent="0.15">
      <c r="A19" s="110" t="s">
        <v>237</v>
      </c>
      <c r="B19" s="118">
        <f>SUM(C19:W19)-D19</f>
        <v>1047</v>
      </c>
      <c r="C19" s="110">
        <f t="shared" si="2"/>
        <v>32</v>
      </c>
      <c r="D19" s="110">
        <f t="shared" si="2"/>
        <v>28</v>
      </c>
      <c r="E19" s="129">
        <f t="shared" si="2"/>
        <v>42</v>
      </c>
      <c r="F19" s="129">
        <f t="shared" si="2"/>
        <v>2</v>
      </c>
      <c r="G19" s="129">
        <f t="shared" si="2"/>
        <v>130</v>
      </c>
      <c r="H19" s="129">
        <f t="shared" si="2"/>
        <v>155</v>
      </c>
      <c r="I19" s="129">
        <f t="shared" si="2"/>
        <v>5</v>
      </c>
      <c r="J19" s="129">
        <f t="shared" si="2"/>
        <v>2</v>
      </c>
      <c r="K19" s="129">
        <f t="shared" si="2"/>
        <v>51</v>
      </c>
      <c r="L19" s="129">
        <f t="shared" si="2"/>
        <v>147</v>
      </c>
      <c r="M19" s="129">
        <f t="shared" si="2"/>
        <v>9</v>
      </c>
      <c r="N19" s="129">
        <f t="shared" si="2"/>
        <v>11</v>
      </c>
      <c r="O19" s="129">
        <f t="shared" si="2"/>
        <v>19</v>
      </c>
      <c r="P19" s="129">
        <f t="shared" si="2"/>
        <v>41</v>
      </c>
      <c r="Q19" s="129">
        <f t="shared" si="2"/>
        <v>24</v>
      </c>
      <c r="R19" s="129">
        <f t="shared" si="2"/>
        <v>82</v>
      </c>
      <c r="S19" s="129">
        <f t="shared" si="2"/>
        <v>155</v>
      </c>
      <c r="T19" s="129">
        <f t="shared" si="2"/>
        <v>27</v>
      </c>
      <c r="U19" s="129">
        <f t="shared" si="2"/>
        <v>77</v>
      </c>
      <c r="V19" s="129">
        <f t="shared" si="2"/>
        <v>31</v>
      </c>
      <c r="W19" s="129">
        <f t="shared" si="2"/>
        <v>5</v>
      </c>
      <c r="X19" s="120" t="s">
        <v>237</v>
      </c>
    </row>
    <row r="20" spans="1:24" x14ac:dyDescent="0.15">
      <c r="A20" s="110" t="s">
        <v>87</v>
      </c>
      <c r="B20" s="118">
        <f>SUM(C20:W20)-D20</f>
        <v>964</v>
      </c>
      <c r="C20" s="110">
        <f t="shared" si="2"/>
        <v>60</v>
      </c>
      <c r="D20" s="110">
        <f t="shared" si="2"/>
        <v>49</v>
      </c>
      <c r="E20" s="110">
        <f t="shared" si="2"/>
        <v>56</v>
      </c>
      <c r="F20" s="129">
        <f t="shared" si="2"/>
        <v>3</v>
      </c>
      <c r="G20" s="129">
        <f t="shared" si="2"/>
        <v>191</v>
      </c>
      <c r="H20" s="129">
        <f t="shared" si="2"/>
        <v>155</v>
      </c>
      <c r="I20" s="129" t="str">
        <f t="shared" si="2"/>
        <v>-</v>
      </c>
      <c r="J20" s="129" t="str">
        <f t="shared" si="2"/>
        <v>-</v>
      </c>
      <c r="K20" s="129">
        <f t="shared" si="2"/>
        <v>48</v>
      </c>
      <c r="L20" s="129">
        <f t="shared" si="2"/>
        <v>96</v>
      </c>
      <c r="M20" s="129">
        <f t="shared" si="2"/>
        <v>7</v>
      </c>
      <c r="N20" s="129">
        <f t="shared" si="2"/>
        <v>7</v>
      </c>
      <c r="O20" s="129">
        <f t="shared" si="2"/>
        <v>15</v>
      </c>
      <c r="P20" s="129">
        <f t="shared" si="2"/>
        <v>40</v>
      </c>
      <c r="Q20" s="129">
        <f t="shared" si="2"/>
        <v>21</v>
      </c>
      <c r="R20" s="129">
        <f t="shared" si="2"/>
        <v>26</v>
      </c>
      <c r="S20" s="129">
        <f t="shared" si="2"/>
        <v>123</v>
      </c>
      <c r="T20" s="129">
        <f t="shared" si="2"/>
        <v>16</v>
      </c>
      <c r="U20" s="129">
        <f t="shared" si="2"/>
        <v>68</v>
      </c>
      <c r="V20" s="129">
        <f t="shared" si="2"/>
        <v>27</v>
      </c>
      <c r="W20" s="129">
        <f t="shared" si="2"/>
        <v>5</v>
      </c>
      <c r="X20" s="120" t="s">
        <v>87</v>
      </c>
    </row>
    <row r="21" spans="1:24" ht="6" customHeight="1" x14ac:dyDescent="0.15">
      <c r="A21" s="110"/>
      <c r="B21" s="118"/>
      <c r="C21" s="110"/>
      <c r="D21" s="110"/>
      <c r="E21" s="110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0"/>
    </row>
    <row r="22" spans="1:24" x14ac:dyDescent="0.15">
      <c r="A22" s="110" t="s">
        <v>238</v>
      </c>
      <c r="B22" s="118">
        <f>SUM(C22:W22)-D22</f>
        <v>847</v>
      </c>
      <c r="C22" s="110">
        <f t="shared" ref="C22:W26" si="3">IF(IF(C42="-",0,C42)+IF(C62="-",0,C62)=0,"-",IF(C42="-",0,C42)+IF(C62="-",0,C62))</f>
        <v>92</v>
      </c>
      <c r="D22" s="110">
        <f t="shared" si="3"/>
        <v>87</v>
      </c>
      <c r="E22" s="110">
        <f t="shared" si="3"/>
        <v>66</v>
      </c>
      <c r="F22" s="129">
        <f t="shared" si="3"/>
        <v>2</v>
      </c>
      <c r="G22" s="129">
        <f t="shared" si="3"/>
        <v>214</v>
      </c>
      <c r="H22" s="129">
        <f t="shared" si="3"/>
        <v>98</v>
      </c>
      <c r="I22" s="129">
        <f t="shared" si="3"/>
        <v>1</v>
      </c>
      <c r="J22" s="129" t="str">
        <f t="shared" si="3"/>
        <v>-</v>
      </c>
      <c r="K22" s="129">
        <f t="shared" si="3"/>
        <v>35</v>
      </c>
      <c r="L22" s="129">
        <f t="shared" si="3"/>
        <v>77</v>
      </c>
      <c r="M22" s="129">
        <f t="shared" si="3"/>
        <v>6</v>
      </c>
      <c r="N22" s="129">
        <f t="shared" si="3"/>
        <v>4</v>
      </c>
      <c r="O22" s="129">
        <f t="shared" si="3"/>
        <v>12</v>
      </c>
      <c r="P22" s="129">
        <f t="shared" si="3"/>
        <v>37</v>
      </c>
      <c r="Q22" s="129">
        <f t="shared" si="3"/>
        <v>37</v>
      </c>
      <c r="R22" s="129">
        <f t="shared" si="3"/>
        <v>10</v>
      </c>
      <c r="S22" s="129">
        <f t="shared" si="3"/>
        <v>79</v>
      </c>
      <c r="T22" s="129">
        <f t="shared" si="3"/>
        <v>3</v>
      </c>
      <c r="U22" s="129">
        <f t="shared" si="3"/>
        <v>59</v>
      </c>
      <c r="V22" s="129">
        <f t="shared" si="3"/>
        <v>14</v>
      </c>
      <c r="W22" s="129">
        <f t="shared" si="3"/>
        <v>1</v>
      </c>
      <c r="X22" s="120" t="s">
        <v>238</v>
      </c>
    </row>
    <row r="23" spans="1:24" x14ac:dyDescent="0.15">
      <c r="A23" s="110" t="s">
        <v>239</v>
      </c>
      <c r="B23" s="118">
        <f>SUM(C23:W23)-D23</f>
        <v>578</v>
      </c>
      <c r="C23" s="110">
        <f t="shared" si="3"/>
        <v>78</v>
      </c>
      <c r="D23" s="110">
        <f t="shared" si="3"/>
        <v>75</v>
      </c>
      <c r="E23" s="110">
        <f t="shared" si="3"/>
        <v>91</v>
      </c>
      <c r="F23" s="129">
        <f t="shared" si="3"/>
        <v>2</v>
      </c>
      <c r="G23" s="129">
        <f t="shared" si="3"/>
        <v>106</v>
      </c>
      <c r="H23" s="129">
        <f t="shared" si="3"/>
        <v>43</v>
      </c>
      <c r="I23" s="129" t="str">
        <f t="shared" si="3"/>
        <v>-</v>
      </c>
      <c r="J23" s="129">
        <f t="shared" si="3"/>
        <v>1</v>
      </c>
      <c r="K23" s="129">
        <f t="shared" si="3"/>
        <v>12</v>
      </c>
      <c r="L23" s="129">
        <f t="shared" si="3"/>
        <v>49</v>
      </c>
      <c r="M23" s="129">
        <f t="shared" si="3"/>
        <v>1</v>
      </c>
      <c r="N23" s="129">
        <f t="shared" si="3"/>
        <v>1</v>
      </c>
      <c r="O23" s="129">
        <f t="shared" si="3"/>
        <v>7</v>
      </c>
      <c r="P23" s="129">
        <f t="shared" si="3"/>
        <v>21</v>
      </c>
      <c r="Q23" s="129">
        <f t="shared" si="3"/>
        <v>20</v>
      </c>
      <c r="R23" s="129">
        <f t="shared" si="3"/>
        <v>10</v>
      </c>
      <c r="S23" s="129">
        <f t="shared" si="3"/>
        <v>55</v>
      </c>
      <c r="T23" s="129">
        <f t="shared" si="3"/>
        <v>5</v>
      </c>
      <c r="U23" s="129">
        <f t="shared" si="3"/>
        <v>66</v>
      </c>
      <c r="V23" s="129">
        <f t="shared" si="3"/>
        <v>7</v>
      </c>
      <c r="W23" s="129">
        <f t="shared" si="3"/>
        <v>3</v>
      </c>
      <c r="X23" s="120" t="s">
        <v>239</v>
      </c>
    </row>
    <row r="24" spans="1:24" x14ac:dyDescent="0.15">
      <c r="A24" s="110" t="s">
        <v>240</v>
      </c>
      <c r="B24" s="118">
        <f>SUM(C24:W24)-D24</f>
        <v>235</v>
      </c>
      <c r="C24" s="110">
        <f t="shared" si="3"/>
        <v>74</v>
      </c>
      <c r="D24" s="110">
        <f t="shared" si="3"/>
        <v>72</v>
      </c>
      <c r="E24" s="110">
        <f t="shared" si="3"/>
        <v>23</v>
      </c>
      <c r="F24" s="129" t="str">
        <f t="shared" si="3"/>
        <v>-</v>
      </c>
      <c r="G24" s="129">
        <f t="shared" si="3"/>
        <v>24</v>
      </c>
      <c r="H24" s="129">
        <f t="shared" si="3"/>
        <v>15</v>
      </c>
      <c r="I24" s="129">
        <f t="shared" si="3"/>
        <v>1</v>
      </c>
      <c r="J24" s="129" t="str">
        <f t="shared" si="3"/>
        <v>-</v>
      </c>
      <c r="K24" s="129">
        <f t="shared" si="3"/>
        <v>1</v>
      </c>
      <c r="L24" s="129">
        <f t="shared" si="3"/>
        <v>24</v>
      </c>
      <c r="M24" s="129">
        <f t="shared" si="3"/>
        <v>1</v>
      </c>
      <c r="N24" s="129" t="str">
        <f t="shared" si="3"/>
        <v>-</v>
      </c>
      <c r="O24" s="129">
        <f t="shared" si="3"/>
        <v>3</v>
      </c>
      <c r="P24" s="129">
        <f t="shared" si="3"/>
        <v>15</v>
      </c>
      <c r="Q24" s="129">
        <f t="shared" si="3"/>
        <v>12</v>
      </c>
      <c r="R24" s="129">
        <f t="shared" si="3"/>
        <v>2</v>
      </c>
      <c r="S24" s="129">
        <f t="shared" si="3"/>
        <v>14</v>
      </c>
      <c r="T24" s="129" t="str">
        <f t="shared" si="3"/>
        <v>-</v>
      </c>
      <c r="U24" s="129">
        <f t="shared" si="3"/>
        <v>22</v>
      </c>
      <c r="V24" s="129" t="str">
        <f t="shared" si="3"/>
        <v>-</v>
      </c>
      <c r="W24" s="129">
        <f t="shared" si="3"/>
        <v>4</v>
      </c>
      <c r="X24" s="120" t="s">
        <v>240</v>
      </c>
    </row>
    <row r="25" spans="1:24" x14ac:dyDescent="0.15">
      <c r="A25" s="110" t="s">
        <v>241</v>
      </c>
      <c r="B25" s="118">
        <f>SUM(C25:W25)-D25</f>
        <v>118</v>
      </c>
      <c r="C25" s="110">
        <f t="shared" si="3"/>
        <v>53</v>
      </c>
      <c r="D25" s="110">
        <f t="shared" si="3"/>
        <v>52</v>
      </c>
      <c r="E25" s="110">
        <f t="shared" si="3"/>
        <v>19</v>
      </c>
      <c r="F25" s="129" t="str">
        <f t="shared" si="3"/>
        <v>-</v>
      </c>
      <c r="G25" s="129">
        <f t="shared" si="3"/>
        <v>5</v>
      </c>
      <c r="H25" s="129">
        <f t="shared" si="3"/>
        <v>2</v>
      </c>
      <c r="I25" s="129" t="str">
        <f t="shared" si="3"/>
        <v>-</v>
      </c>
      <c r="J25" s="129" t="str">
        <f t="shared" si="3"/>
        <v>-</v>
      </c>
      <c r="K25" s="129" t="str">
        <f t="shared" si="3"/>
        <v>-</v>
      </c>
      <c r="L25" s="129">
        <f t="shared" si="3"/>
        <v>14</v>
      </c>
      <c r="M25" s="129" t="str">
        <f t="shared" si="3"/>
        <v>-</v>
      </c>
      <c r="N25" s="129" t="str">
        <f t="shared" si="3"/>
        <v>-</v>
      </c>
      <c r="O25" s="129" t="str">
        <f t="shared" si="3"/>
        <v>-</v>
      </c>
      <c r="P25" s="129">
        <f t="shared" si="3"/>
        <v>4</v>
      </c>
      <c r="Q25" s="129">
        <f t="shared" si="3"/>
        <v>2</v>
      </c>
      <c r="R25" s="129">
        <f t="shared" si="3"/>
        <v>1</v>
      </c>
      <c r="S25" s="129">
        <f t="shared" si="3"/>
        <v>2</v>
      </c>
      <c r="T25" s="129">
        <f t="shared" si="3"/>
        <v>1</v>
      </c>
      <c r="U25" s="129">
        <f t="shared" si="3"/>
        <v>14</v>
      </c>
      <c r="V25" s="129" t="str">
        <f t="shared" si="3"/>
        <v>-</v>
      </c>
      <c r="W25" s="129">
        <f t="shared" si="3"/>
        <v>1</v>
      </c>
      <c r="X25" s="120" t="s">
        <v>241</v>
      </c>
    </row>
    <row r="26" spans="1:24" x14ac:dyDescent="0.15">
      <c r="A26" s="110" t="s">
        <v>116</v>
      </c>
      <c r="B26" s="118">
        <f>SUM(C26:W26)-D26</f>
        <v>42</v>
      </c>
      <c r="C26" s="110">
        <f t="shared" si="3"/>
        <v>21</v>
      </c>
      <c r="D26" s="110">
        <f t="shared" si="3"/>
        <v>20</v>
      </c>
      <c r="E26" s="110">
        <f t="shared" si="3"/>
        <v>8</v>
      </c>
      <c r="F26" s="129" t="str">
        <f t="shared" si="3"/>
        <v>-</v>
      </c>
      <c r="G26" s="129">
        <f t="shared" si="3"/>
        <v>2</v>
      </c>
      <c r="H26" s="129">
        <f t="shared" si="3"/>
        <v>1</v>
      </c>
      <c r="I26" s="129" t="str">
        <f t="shared" si="3"/>
        <v>-</v>
      </c>
      <c r="J26" s="129" t="str">
        <f t="shared" si="3"/>
        <v>-</v>
      </c>
      <c r="K26" s="129" t="str">
        <f t="shared" si="3"/>
        <v>-</v>
      </c>
      <c r="L26" s="129">
        <f t="shared" si="3"/>
        <v>2</v>
      </c>
      <c r="M26" s="129" t="str">
        <f t="shared" si="3"/>
        <v>-</v>
      </c>
      <c r="N26" s="129">
        <f t="shared" si="3"/>
        <v>2</v>
      </c>
      <c r="O26" s="129">
        <f t="shared" si="3"/>
        <v>1</v>
      </c>
      <c r="P26" s="129">
        <f t="shared" si="3"/>
        <v>2</v>
      </c>
      <c r="Q26" s="129">
        <f t="shared" si="3"/>
        <v>1</v>
      </c>
      <c r="R26" s="129" t="str">
        <f t="shared" si="3"/>
        <v>-</v>
      </c>
      <c r="S26" s="129" t="str">
        <f t="shared" si="3"/>
        <v>-</v>
      </c>
      <c r="T26" s="129" t="str">
        <f t="shared" si="3"/>
        <v>-</v>
      </c>
      <c r="U26" s="129" t="str">
        <f t="shared" si="3"/>
        <v>-</v>
      </c>
      <c r="V26" s="129" t="str">
        <f t="shared" si="3"/>
        <v>-</v>
      </c>
      <c r="W26" s="129">
        <f t="shared" si="3"/>
        <v>2</v>
      </c>
      <c r="X26" s="120" t="s">
        <v>116</v>
      </c>
    </row>
    <row r="27" spans="1:24" ht="3.75" customHeight="1" x14ac:dyDescent="0.15">
      <c r="A27" s="112"/>
      <c r="B27" s="119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12"/>
      <c r="X27" s="119"/>
    </row>
    <row r="28" spans="1:24" ht="3.75" customHeight="1" x14ac:dyDescent="0.15">
      <c r="A28" s="110"/>
      <c r="B28" s="12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20"/>
    </row>
    <row r="29" spans="1:24" x14ac:dyDescent="0.15">
      <c r="A29" s="113" t="s">
        <v>3</v>
      </c>
      <c r="B29" s="118">
        <f t="shared" ref="B29:W29" si="4">SUM(B30:B46)</f>
        <v>5062</v>
      </c>
      <c r="C29" s="110">
        <f t="shared" si="4"/>
        <v>339</v>
      </c>
      <c r="D29" s="110">
        <f t="shared" si="4"/>
        <v>280</v>
      </c>
      <c r="E29" s="129">
        <f t="shared" si="4"/>
        <v>308</v>
      </c>
      <c r="F29" s="129">
        <f t="shared" si="4"/>
        <v>22</v>
      </c>
      <c r="G29" s="352">
        <v>1226</v>
      </c>
      <c r="H29" s="129">
        <f t="shared" si="4"/>
        <v>626</v>
      </c>
      <c r="I29" s="129">
        <f t="shared" si="4"/>
        <v>17</v>
      </c>
      <c r="J29" s="129">
        <f t="shared" si="4"/>
        <v>21</v>
      </c>
      <c r="K29" s="129">
        <f t="shared" si="4"/>
        <v>296</v>
      </c>
      <c r="L29" s="129">
        <f t="shared" si="4"/>
        <v>563</v>
      </c>
      <c r="M29" s="129">
        <f t="shared" si="4"/>
        <v>36</v>
      </c>
      <c r="N29" s="129">
        <f t="shared" si="4"/>
        <v>47</v>
      </c>
      <c r="O29" s="129">
        <f t="shared" si="4"/>
        <v>96</v>
      </c>
      <c r="P29" s="129">
        <f t="shared" si="4"/>
        <v>112</v>
      </c>
      <c r="Q29" s="129">
        <f t="shared" si="4"/>
        <v>96</v>
      </c>
      <c r="R29" s="129">
        <f t="shared" si="4"/>
        <v>172</v>
      </c>
      <c r="S29" s="129">
        <f t="shared" si="4"/>
        <v>317</v>
      </c>
      <c r="T29" s="129">
        <f t="shared" si="4"/>
        <v>139</v>
      </c>
      <c r="U29" s="129">
        <f t="shared" si="4"/>
        <v>359</v>
      </c>
      <c r="V29" s="129">
        <f t="shared" si="4"/>
        <v>252</v>
      </c>
      <c r="W29" s="129">
        <f t="shared" si="4"/>
        <v>18</v>
      </c>
      <c r="X29" s="143" t="s">
        <v>3</v>
      </c>
    </row>
    <row r="30" spans="1:24" x14ac:dyDescent="0.15">
      <c r="A30" s="110" t="s">
        <v>242</v>
      </c>
      <c r="B30" s="120">
        <f>SUM(C30:W30)-IF(D30="-",0,D30)</f>
        <v>28</v>
      </c>
      <c r="C30" s="110">
        <v>2</v>
      </c>
      <c r="D30" s="110">
        <v>2</v>
      </c>
      <c r="E30" s="129" t="s">
        <v>26</v>
      </c>
      <c r="F30" s="129" t="s">
        <v>26</v>
      </c>
      <c r="G30" s="129">
        <v>4</v>
      </c>
      <c r="H30" s="129">
        <v>12</v>
      </c>
      <c r="I30" s="129" t="s">
        <v>26</v>
      </c>
      <c r="J30" s="129" t="s">
        <v>26</v>
      </c>
      <c r="K30" s="129">
        <v>2</v>
      </c>
      <c r="L30" s="129">
        <v>4</v>
      </c>
      <c r="M30" s="129" t="s">
        <v>26</v>
      </c>
      <c r="N30" s="129" t="s">
        <v>26</v>
      </c>
      <c r="O30" s="129" t="s">
        <v>26</v>
      </c>
      <c r="P30" s="197" t="s">
        <v>26</v>
      </c>
      <c r="Q30" s="129" t="s">
        <v>26</v>
      </c>
      <c r="R30" s="129" t="s">
        <v>26</v>
      </c>
      <c r="S30" s="129">
        <v>2</v>
      </c>
      <c r="T30" s="129">
        <v>1</v>
      </c>
      <c r="U30" s="129">
        <v>1</v>
      </c>
      <c r="V30" s="129" t="s">
        <v>26</v>
      </c>
      <c r="W30" s="129" t="s">
        <v>26</v>
      </c>
      <c r="X30" s="120" t="s">
        <v>242</v>
      </c>
    </row>
    <row r="31" spans="1:24" x14ac:dyDescent="0.15">
      <c r="A31" s="110" t="s">
        <v>231</v>
      </c>
      <c r="B31" s="120">
        <f>SUM(C31:W31)-IF(D31="-",0,D31)</f>
        <v>196</v>
      </c>
      <c r="C31" s="110">
        <v>12</v>
      </c>
      <c r="D31" s="110">
        <v>10</v>
      </c>
      <c r="E31" s="129">
        <v>4</v>
      </c>
      <c r="F31" s="129" t="s">
        <v>26</v>
      </c>
      <c r="G31" s="129">
        <v>40</v>
      </c>
      <c r="H31" s="129">
        <v>29</v>
      </c>
      <c r="I31" s="129" t="s">
        <v>26</v>
      </c>
      <c r="J31" s="129">
        <v>1</v>
      </c>
      <c r="K31" s="129">
        <v>5</v>
      </c>
      <c r="L31" s="129">
        <v>32</v>
      </c>
      <c r="M31" s="129">
        <v>1</v>
      </c>
      <c r="N31" s="129" t="s">
        <v>26</v>
      </c>
      <c r="O31" s="129">
        <v>4</v>
      </c>
      <c r="P31" s="129">
        <v>5</v>
      </c>
      <c r="Q31" s="129">
        <v>10</v>
      </c>
      <c r="R31" s="129">
        <v>6</v>
      </c>
      <c r="S31" s="129">
        <v>18</v>
      </c>
      <c r="T31" s="129">
        <v>5</v>
      </c>
      <c r="U31" s="129">
        <v>10</v>
      </c>
      <c r="V31" s="129">
        <v>13</v>
      </c>
      <c r="W31" s="129">
        <v>1</v>
      </c>
      <c r="X31" s="120" t="s">
        <v>231</v>
      </c>
    </row>
    <row r="32" spans="1:24" x14ac:dyDescent="0.15">
      <c r="A32" s="110" t="s">
        <v>105</v>
      </c>
      <c r="B32" s="120">
        <f>SUM(C32:W32)-IF(D32="-",0,D32)</f>
        <v>314</v>
      </c>
      <c r="C32" s="110">
        <v>13</v>
      </c>
      <c r="D32" s="110">
        <v>10</v>
      </c>
      <c r="E32" s="129">
        <v>10</v>
      </c>
      <c r="F32" s="129">
        <v>4</v>
      </c>
      <c r="G32" s="129">
        <v>73</v>
      </c>
      <c r="H32" s="129">
        <v>25</v>
      </c>
      <c r="I32" s="129" t="s">
        <v>26</v>
      </c>
      <c r="J32" s="129" t="s">
        <v>26</v>
      </c>
      <c r="K32" s="129">
        <v>9</v>
      </c>
      <c r="L32" s="129">
        <v>48</v>
      </c>
      <c r="M32" s="129">
        <v>5</v>
      </c>
      <c r="N32" s="129">
        <v>3</v>
      </c>
      <c r="O32" s="129">
        <v>3</v>
      </c>
      <c r="P32" s="129">
        <v>13</v>
      </c>
      <c r="Q32" s="129">
        <v>6</v>
      </c>
      <c r="R32" s="129">
        <v>12</v>
      </c>
      <c r="S32" s="129">
        <v>27</v>
      </c>
      <c r="T32" s="129">
        <v>6</v>
      </c>
      <c r="U32" s="129">
        <v>23</v>
      </c>
      <c r="V32" s="129">
        <v>30</v>
      </c>
      <c r="W32" s="129">
        <v>4</v>
      </c>
      <c r="X32" s="120" t="s">
        <v>105</v>
      </c>
    </row>
    <row r="33" spans="1:24" x14ac:dyDescent="0.15">
      <c r="A33" s="110" t="s">
        <v>233</v>
      </c>
      <c r="B33" s="120">
        <f>SUM(C33:W33)-IF(D33="-",0,D33)</f>
        <v>335</v>
      </c>
      <c r="C33" s="110">
        <v>14</v>
      </c>
      <c r="D33" s="110">
        <v>7</v>
      </c>
      <c r="E33" s="129">
        <v>11</v>
      </c>
      <c r="F33" s="129" t="s">
        <v>26</v>
      </c>
      <c r="G33" s="129">
        <v>61</v>
      </c>
      <c r="H33" s="129">
        <v>46</v>
      </c>
      <c r="I33" s="129">
        <v>2</v>
      </c>
      <c r="J33" s="129">
        <v>2</v>
      </c>
      <c r="K33" s="129">
        <v>14</v>
      </c>
      <c r="L33" s="129">
        <v>54</v>
      </c>
      <c r="M33" s="129">
        <v>2</v>
      </c>
      <c r="N33" s="129">
        <v>4</v>
      </c>
      <c r="O33" s="129">
        <v>1</v>
      </c>
      <c r="P33" s="129">
        <v>7</v>
      </c>
      <c r="Q33" s="129">
        <v>10</v>
      </c>
      <c r="R33" s="129">
        <v>7</v>
      </c>
      <c r="S33" s="129">
        <v>43</v>
      </c>
      <c r="T33" s="129">
        <v>5</v>
      </c>
      <c r="U33" s="129">
        <v>24</v>
      </c>
      <c r="V33" s="129">
        <v>25</v>
      </c>
      <c r="W33" s="129">
        <v>3</v>
      </c>
      <c r="X33" s="120" t="s">
        <v>233</v>
      </c>
    </row>
    <row r="34" spans="1:24" x14ac:dyDescent="0.15">
      <c r="A34" s="110" t="s">
        <v>234</v>
      </c>
      <c r="B34" s="120">
        <f>SUM(C34:W34)-IF(D34="-",0,D34)</f>
        <v>369</v>
      </c>
      <c r="C34" s="110">
        <v>10</v>
      </c>
      <c r="D34" s="110">
        <v>6</v>
      </c>
      <c r="E34" s="129">
        <v>17</v>
      </c>
      <c r="F34" s="129" t="s">
        <v>26</v>
      </c>
      <c r="G34" s="129">
        <v>71</v>
      </c>
      <c r="H34" s="129">
        <v>68</v>
      </c>
      <c r="I34" s="129" t="s">
        <v>26</v>
      </c>
      <c r="J34" s="129">
        <v>2</v>
      </c>
      <c r="K34" s="129">
        <v>20</v>
      </c>
      <c r="L34" s="129">
        <v>43</v>
      </c>
      <c r="M34" s="129">
        <v>2</v>
      </c>
      <c r="N34" s="129">
        <v>4</v>
      </c>
      <c r="O34" s="129">
        <v>7</v>
      </c>
      <c r="P34" s="129">
        <v>14</v>
      </c>
      <c r="Q34" s="129">
        <v>9</v>
      </c>
      <c r="R34" s="129">
        <v>16</v>
      </c>
      <c r="S34" s="129">
        <v>27</v>
      </c>
      <c r="T34" s="129">
        <v>10</v>
      </c>
      <c r="U34" s="129">
        <v>20</v>
      </c>
      <c r="V34" s="129">
        <v>28</v>
      </c>
      <c r="W34" s="129">
        <v>1</v>
      </c>
      <c r="X34" s="120" t="s">
        <v>234</v>
      </c>
    </row>
    <row r="35" spans="1:24" ht="6" customHeight="1" x14ac:dyDescent="0.15">
      <c r="A35" s="110"/>
      <c r="B35" s="120"/>
      <c r="C35" s="110"/>
      <c r="D35" s="11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0"/>
    </row>
    <row r="36" spans="1:24" x14ac:dyDescent="0.15">
      <c r="A36" s="110" t="s">
        <v>236</v>
      </c>
      <c r="B36" s="120">
        <f>SUM(C36:W36)-IF(D36="-",0,D36)</f>
        <v>533</v>
      </c>
      <c r="C36" s="110">
        <v>19</v>
      </c>
      <c r="D36" s="110">
        <v>12</v>
      </c>
      <c r="E36" s="129">
        <v>25</v>
      </c>
      <c r="F36" s="129">
        <v>3</v>
      </c>
      <c r="G36" s="129">
        <v>119</v>
      </c>
      <c r="H36" s="129">
        <v>86</v>
      </c>
      <c r="I36" s="129">
        <v>3</v>
      </c>
      <c r="J36" s="129">
        <v>7</v>
      </c>
      <c r="K36" s="129">
        <v>29</v>
      </c>
      <c r="L36" s="129">
        <v>61</v>
      </c>
      <c r="M36" s="129">
        <v>4</v>
      </c>
      <c r="N36" s="129">
        <v>5</v>
      </c>
      <c r="O36" s="129">
        <v>10</v>
      </c>
      <c r="P36" s="129">
        <v>9</v>
      </c>
      <c r="Q36" s="129">
        <v>14</v>
      </c>
      <c r="R36" s="129">
        <v>15</v>
      </c>
      <c r="S36" s="129">
        <v>37</v>
      </c>
      <c r="T36" s="129">
        <v>21</v>
      </c>
      <c r="U36" s="129">
        <v>32</v>
      </c>
      <c r="V36" s="129">
        <v>33</v>
      </c>
      <c r="W36" s="129">
        <v>1</v>
      </c>
      <c r="X36" s="120" t="s">
        <v>236</v>
      </c>
    </row>
    <row r="37" spans="1:24" x14ac:dyDescent="0.15">
      <c r="A37" s="110" t="s">
        <v>36</v>
      </c>
      <c r="B37" s="120">
        <f>SUM(C37:W37)-IF(D37="-",0,D37)</f>
        <v>535</v>
      </c>
      <c r="C37" s="110">
        <v>15</v>
      </c>
      <c r="D37" s="110">
        <v>8</v>
      </c>
      <c r="E37" s="129">
        <v>13</v>
      </c>
      <c r="F37" s="129">
        <v>2</v>
      </c>
      <c r="G37" s="129">
        <v>125</v>
      </c>
      <c r="H37" s="129">
        <v>75</v>
      </c>
      <c r="I37" s="129">
        <v>4</v>
      </c>
      <c r="J37" s="129">
        <v>3</v>
      </c>
      <c r="K37" s="129">
        <v>33</v>
      </c>
      <c r="L37" s="129">
        <v>68</v>
      </c>
      <c r="M37" s="129">
        <v>8</v>
      </c>
      <c r="N37" s="129">
        <v>8</v>
      </c>
      <c r="O37" s="129">
        <v>11</v>
      </c>
      <c r="P37" s="129">
        <v>9</v>
      </c>
      <c r="Q37" s="129">
        <v>8</v>
      </c>
      <c r="R37" s="129">
        <v>24</v>
      </c>
      <c r="S37" s="129">
        <v>30</v>
      </c>
      <c r="T37" s="129">
        <v>30</v>
      </c>
      <c r="U37" s="129">
        <v>32</v>
      </c>
      <c r="V37" s="129">
        <v>37</v>
      </c>
      <c r="W37" s="129" t="s">
        <v>26</v>
      </c>
      <c r="X37" s="120" t="s">
        <v>36</v>
      </c>
    </row>
    <row r="38" spans="1:24" x14ac:dyDescent="0.15">
      <c r="A38" s="110" t="s">
        <v>61</v>
      </c>
      <c r="B38" s="120">
        <f>SUM(C38:W38)-IF(D38="-",0,D38)</f>
        <v>569</v>
      </c>
      <c r="C38" s="110">
        <v>18</v>
      </c>
      <c r="D38" s="110">
        <v>13</v>
      </c>
      <c r="E38" s="129">
        <v>24</v>
      </c>
      <c r="F38" s="129">
        <v>5</v>
      </c>
      <c r="G38" s="129">
        <v>123</v>
      </c>
      <c r="H38" s="129">
        <v>89</v>
      </c>
      <c r="I38" s="129">
        <v>2</v>
      </c>
      <c r="J38" s="129">
        <v>4</v>
      </c>
      <c r="K38" s="129">
        <v>51</v>
      </c>
      <c r="L38" s="129">
        <v>63</v>
      </c>
      <c r="M38" s="129">
        <v>5</v>
      </c>
      <c r="N38" s="129">
        <v>6</v>
      </c>
      <c r="O38" s="129">
        <v>14</v>
      </c>
      <c r="P38" s="129">
        <v>13</v>
      </c>
      <c r="Q38" s="129">
        <v>4</v>
      </c>
      <c r="R38" s="129">
        <v>33</v>
      </c>
      <c r="S38" s="129">
        <v>30</v>
      </c>
      <c r="T38" s="129">
        <v>23</v>
      </c>
      <c r="U38" s="129">
        <v>37</v>
      </c>
      <c r="V38" s="129">
        <v>25</v>
      </c>
      <c r="W38" s="129" t="s">
        <v>26</v>
      </c>
      <c r="X38" s="120" t="s">
        <v>61</v>
      </c>
    </row>
    <row r="39" spans="1:24" x14ac:dyDescent="0.15">
      <c r="A39" s="110" t="s">
        <v>237</v>
      </c>
      <c r="B39" s="120">
        <f>SUM(C39:W39)-IF(D39="-",0,D39)</f>
        <v>548</v>
      </c>
      <c r="C39" s="110">
        <v>21</v>
      </c>
      <c r="D39" s="110">
        <v>17</v>
      </c>
      <c r="E39" s="129">
        <v>25</v>
      </c>
      <c r="F39" s="129">
        <v>2</v>
      </c>
      <c r="G39" s="129">
        <v>117</v>
      </c>
      <c r="H39" s="129">
        <v>65</v>
      </c>
      <c r="I39" s="129">
        <v>5</v>
      </c>
      <c r="J39" s="129">
        <v>1</v>
      </c>
      <c r="K39" s="129">
        <v>46</v>
      </c>
      <c r="L39" s="129">
        <v>68</v>
      </c>
      <c r="M39" s="129">
        <v>3</v>
      </c>
      <c r="N39" s="129">
        <v>8</v>
      </c>
      <c r="O39" s="129">
        <v>15</v>
      </c>
      <c r="P39" s="129">
        <v>12</v>
      </c>
      <c r="Q39" s="129">
        <v>10</v>
      </c>
      <c r="R39" s="129">
        <v>37</v>
      </c>
      <c r="S39" s="129">
        <v>25</v>
      </c>
      <c r="T39" s="129">
        <v>18</v>
      </c>
      <c r="U39" s="129">
        <v>46</v>
      </c>
      <c r="V39" s="129">
        <v>23</v>
      </c>
      <c r="W39" s="129">
        <v>1</v>
      </c>
      <c r="X39" s="120" t="s">
        <v>237</v>
      </c>
    </row>
    <row r="40" spans="1:24" x14ac:dyDescent="0.15">
      <c r="A40" s="110" t="s">
        <v>87</v>
      </c>
      <c r="B40" s="120">
        <f>SUM(C40:W40)-IF(D40="-",0,D40)</f>
        <v>535</v>
      </c>
      <c r="C40" s="110">
        <v>32</v>
      </c>
      <c r="D40" s="110">
        <v>22</v>
      </c>
      <c r="E40" s="129">
        <v>27</v>
      </c>
      <c r="F40" s="129">
        <v>2</v>
      </c>
      <c r="G40" s="129">
        <v>176</v>
      </c>
      <c r="H40" s="129">
        <v>66</v>
      </c>
      <c r="I40" s="129" t="s">
        <v>26</v>
      </c>
      <c r="J40" s="129" t="s">
        <v>26</v>
      </c>
      <c r="K40" s="129">
        <v>42</v>
      </c>
      <c r="L40" s="129">
        <v>44</v>
      </c>
      <c r="M40" s="129">
        <v>3</v>
      </c>
      <c r="N40" s="129">
        <v>5</v>
      </c>
      <c r="O40" s="129">
        <v>11</v>
      </c>
      <c r="P40" s="129">
        <v>11</v>
      </c>
      <c r="Q40" s="129">
        <v>9</v>
      </c>
      <c r="R40" s="129">
        <v>9</v>
      </c>
      <c r="S40" s="129">
        <v>28</v>
      </c>
      <c r="T40" s="129">
        <v>13</v>
      </c>
      <c r="U40" s="129">
        <v>33</v>
      </c>
      <c r="V40" s="129">
        <v>21</v>
      </c>
      <c r="W40" s="129">
        <v>3</v>
      </c>
      <c r="X40" s="120" t="s">
        <v>87</v>
      </c>
    </row>
    <row r="41" spans="1:24" ht="6" customHeight="1" x14ac:dyDescent="0.15">
      <c r="A41" s="110"/>
      <c r="B41" s="120"/>
      <c r="C41" s="110"/>
      <c r="D41" s="110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0"/>
    </row>
    <row r="42" spans="1:24" x14ac:dyDescent="0.15">
      <c r="A42" s="110" t="s">
        <v>238</v>
      </c>
      <c r="B42" s="120">
        <f>SUM(C42:W42)-IF(D42="-",0,D42)</f>
        <v>511</v>
      </c>
      <c r="C42" s="110">
        <v>50</v>
      </c>
      <c r="D42" s="110">
        <v>45</v>
      </c>
      <c r="E42" s="129">
        <v>48</v>
      </c>
      <c r="F42" s="129">
        <v>2</v>
      </c>
      <c r="G42" s="129">
        <v>190</v>
      </c>
      <c r="H42" s="129">
        <v>36</v>
      </c>
      <c r="I42" s="129">
        <v>1</v>
      </c>
      <c r="J42" s="129" t="s">
        <v>26</v>
      </c>
      <c r="K42" s="129">
        <v>33</v>
      </c>
      <c r="L42" s="129">
        <v>32</v>
      </c>
      <c r="M42" s="129">
        <v>2</v>
      </c>
      <c r="N42" s="129">
        <v>3</v>
      </c>
      <c r="O42" s="129">
        <v>12</v>
      </c>
      <c r="P42" s="129">
        <v>10</v>
      </c>
      <c r="Q42" s="129">
        <v>9</v>
      </c>
      <c r="R42" s="129">
        <v>6</v>
      </c>
      <c r="S42" s="129">
        <v>22</v>
      </c>
      <c r="T42" s="129">
        <v>3</v>
      </c>
      <c r="U42" s="129">
        <v>40</v>
      </c>
      <c r="V42" s="129">
        <v>12</v>
      </c>
      <c r="W42" s="129" t="s">
        <v>26</v>
      </c>
      <c r="X42" s="120" t="s">
        <v>238</v>
      </c>
    </row>
    <row r="43" spans="1:24" x14ac:dyDescent="0.15">
      <c r="A43" s="110" t="s">
        <v>239</v>
      </c>
      <c r="B43" s="120">
        <f>SUM(C43:W43)-IF(D43="-",0,D43)</f>
        <v>352</v>
      </c>
      <c r="C43" s="110">
        <v>50</v>
      </c>
      <c r="D43" s="110">
        <v>48</v>
      </c>
      <c r="E43" s="129">
        <v>70</v>
      </c>
      <c r="F43" s="129">
        <v>2</v>
      </c>
      <c r="G43" s="129">
        <v>99</v>
      </c>
      <c r="H43" s="129">
        <v>17</v>
      </c>
      <c r="I43" s="129" t="s">
        <v>26</v>
      </c>
      <c r="J43" s="129">
        <v>1</v>
      </c>
      <c r="K43" s="129">
        <v>12</v>
      </c>
      <c r="L43" s="129">
        <v>22</v>
      </c>
      <c r="M43" s="129" t="s">
        <v>26</v>
      </c>
      <c r="N43" s="129" t="s">
        <v>26</v>
      </c>
      <c r="O43" s="129">
        <v>4</v>
      </c>
      <c r="P43" s="129">
        <v>2</v>
      </c>
      <c r="Q43" s="129">
        <v>6</v>
      </c>
      <c r="R43" s="129">
        <v>4</v>
      </c>
      <c r="S43" s="129">
        <v>19</v>
      </c>
      <c r="T43" s="129">
        <v>3</v>
      </c>
      <c r="U43" s="129">
        <v>36</v>
      </c>
      <c r="V43" s="129">
        <v>5</v>
      </c>
      <c r="W43" s="129" t="s">
        <v>26</v>
      </c>
      <c r="X43" s="120" t="s">
        <v>239</v>
      </c>
    </row>
    <row r="44" spans="1:24" x14ac:dyDescent="0.15">
      <c r="A44" s="110" t="s">
        <v>240</v>
      </c>
      <c r="B44" s="120">
        <f>SUM(C44:W44)-IF(D44="-",0,D44)</f>
        <v>138</v>
      </c>
      <c r="C44" s="110">
        <v>40</v>
      </c>
      <c r="D44" s="110">
        <v>38</v>
      </c>
      <c r="E44" s="129">
        <v>15</v>
      </c>
      <c r="F44" s="129" t="s">
        <v>26</v>
      </c>
      <c r="G44" s="129">
        <v>22</v>
      </c>
      <c r="H44" s="129">
        <v>9</v>
      </c>
      <c r="I44" s="129" t="s">
        <v>26</v>
      </c>
      <c r="J44" s="129" t="s">
        <v>26</v>
      </c>
      <c r="K44" s="129" t="s">
        <v>26</v>
      </c>
      <c r="L44" s="129">
        <v>15</v>
      </c>
      <c r="M44" s="129">
        <v>1</v>
      </c>
      <c r="N44" s="129" t="s">
        <v>26</v>
      </c>
      <c r="O44" s="129">
        <v>3</v>
      </c>
      <c r="P44" s="129">
        <v>4</v>
      </c>
      <c r="Q44" s="129">
        <v>1</v>
      </c>
      <c r="R44" s="129">
        <v>2</v>
      </c>
      <c r="S44" s="129">
        <v>7</v>
      </c>
      <c r="T44" s="129" t="s">
        <v>26</v>
      </c>
      <c r="U44" s="129">
        <v>17</v>
      </c>
      <c r="V44" s="129" t="s">
        <v>26</v>
      </c>
      <c r="W44" s="129">
        <v>2</v>
      </c>
      <c r="X44" s="120" t="s">
        <v>240</v>
      </c>
    </row>
    <row r="45" spans="1:24" x14ac:dyDescent="0.15">
      <c r="A45" s="110" t="s">
        <v>241</v>
      </c>
      <c r="B45" s="120">
        <f>SUM(C45:W45)-IF(D45="-",0,D45)</f>
        <v>73</v>
      </c>
      <c r="C45" s="110">
        <v>31</v>
      </c>
      <c r="D45" s="110">
        <v>31</v>
      </c>
      <c r="E45" s="129">
        <v>14</v>
      </c>
      <c r="F45" s="129" t="s">
        <v>26</v>
      </c>
      <c r="G45" s="129">
        <v>4</v>
      </c>
      <c r="H45" s="129">
        <v>2</v>
      </c>
      <c r="I45" s="129" t="s">
        <v>26</v>
      </c>
      <c r="J45" s="129" t="s">
        <v>26</v>
      </c>
      <c r="K45" s="129" t="s">
        <v>26</v>
      </c>
      <c r="L45" s="129">
        <v>8</v>
      </c>
      <c r="M45" s="129" t="s">
        <v>26</v>
      </c>
      <c r="N45" s="129" t="s">
        <v>26</v>
      </c>
      <c r="O45" s="129" t="s">
        <v>26</v>
      </c>
      <c r="P45" s="129">
        <v>2</v>
      </c>
      <c r="Q45" s="129" t="s">
        <v>26</v>
      </c>
      <c r="R45" s="129">
        <v>1</v>
      </c>
      <c r="S45" s="129">
        <v>2</v>
      </c>
      <c r="T45" s="129">
        <v>1</v>
      </c>
      <c r="U45" s="129">
        <v>8</v>
      </c>
      <c r="V45" s="129" t="s">
        <v>26</v>
      </c>
      <c r="W45" s="129" t="s">
        <v>26</v>
      </c>
      <c r="X45" s="120" t="s">
        <v>241</v>
      </c>
    </row>
    <row r="46" spans="1:24" x14ac:dyDescent="0.15">
      <c r="A46" s="110" t="s">
        <v>116</v>
      </c>
      <c r="B46" s="120">
        <f>SUM(C46:W46)-IF(D46="-",0,D46)</f>
        <v>26</v>
      </c>
      <c r="C46" s="110">
        <v>12</v>
      </c>
      <c r="D46" s="110">
        <v>11</v>
      </c>
      <c r="E46" s="129">
        <v>5</v>
      </c>
      <c r="F46" s="129" t="s">
        <v>26</v>
      </c>
      <c r="G46" s="129">
        <v>2</v>
      </c>
      <c r="H46" s="129">
        <v>1</v>
      </c>
      <c r="I46" s="129" t="s">
        <v>26</v>
      </c>
      <c r="J46" s="129" t="s">
        <v>26</v>
      </c>
      <c r="K46" s="129" t="s">
        <v>26</v>
      </c>
      <c r="L46" s="129">
        <v>1</v>
      </c>
      <c r="M46" s="129" t="s">
        <v>26</v>
      </c>
      <c r="N46" s="129">
        <v>1</v>
      </c>
      <c r="O46" s="129">
        <v>1</v>
      </c>
      <c r="P46" s="129">
        <v>1</v>
      </c>
      <c r="Q46" s="129" t="s">
        <v>26</v>
      </c>
      <c r="R46" s="129" t="s">
        <v>26</v>
      </c>
      <c r="S46" s="129" t="s">
        <v>26</v>
      </c>
      <c r="T46" s="129" t="s">
        <v>26</v>
      </c>
      <c r="U46" s="129" t="s">
        <v>26</v>
      </c>
      <c r="V46" s="129" t="s">
        <v>26</v>
      </c>
      <c r="W46" s="129">
        <v>2</v>
      </c>
      <c r="X46" s="120" t="s">
        <v>116</v>
      </c>
    </row>
    <row r="47" spans="1:24" ht="4.5" customHeight="1" x14ac:dyDescent="0.15">
      <c r="A47" s="112"/>
      <c r="B47" s="119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19"/>
    </row>
    <row r="48" spans="1:24" ht="3.75" customHeight="1" x14ac:dyDescent="0.15">
      <c r="A48" s="110"/>
      <c r="B48" s="12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20"/>
    </row>
    <row r="49" spans="1:24" x14ac:dyDescent="0.15">
      <c r="A49" s="114" t="s">
        <v>8</v>
      </c>
      <c r="B49" s="118">
        <f t="shared" ref="B49:W49" si="5">SUM(B50:B66)</f>
        <v>3974</v>
      </c>
      <c r="C49" s="110">
        <f t="shared" si="5"/>
        <v>218</v>
      </c>
      <c r="D49" s="110">
        <f t="shared" si="5"/>
        <v>208</v>
      </c>
      <c r="E49" s="110">
        <f t="shared" si="5"/>
        <v>138</v>
      </c>
      <c r="F49" s="110">
        <f t="shared" si="5"/>
        <v>2</v>
      </c>
      <c r="G49" s="110">
        <f t="shared" si="5"/>
        <v>165</v>
      </c>
      <c r="H49" s="110">
        <f t="shared" si="5"/>
        <v>621</v>
      </c>
      <c r="I49" s="110">
        <f t="shared" si="5"/>
        <v>1</v>
      </c>
      <c r="J49" s="110">
        <f t="shared" si="5"/>
        <v>14</v>
      </c>
      <c r="K49" s="110">
        <f t="shared" si="5"/>
        <v>31</v>
      </c>
      <c r="L49" s="110">
        <f t="shared" si="5"/>
        <v>647</v>
      </c>
      <c r="M49" s="129">
        <f t="shared" si="5"/>
        <v>71</v>
      </c>
      <c r="N49" s="129">
        <f t="shared" si="5"/>
        <v>25</v>
      </c>
      <c r="O49" s="129">
        <f t="shared" si="5"/>
        <v>39</v>
      </c>
      <c r="P49" s="129">
        <f t="shared" si="5"/>
        <v>251</v>
      </c>
      <c r="Q49" s="129">
        <f t="shared" si="5"/>
        <v>155</v>
      </c>
      <c r="R49" s="129">
        <f t="shared" si="5"/>
        <v>215</v>
      </c>
      <c r="S49" s="129">
        <f t="shared" si="5"/>
        <v>948</v>
      </c>
      <c r="T49" s="129">
        <f t="shared" si="5"/>
        <v>61</v>
      </c>
      <c r="U49" s="129">
        <f t="shared" si="5"/>
        <v>237</v>
      </c>
      <c r="V49" s="129">
        <f t="shared" si="5"/>
        <v>107</v>
      </c>
      <c r="W49" s="129">
        <f t="shared" si="5"/>
        <v>28</v>
      </c>
      <c r="X49" s="144" t="s">
        <v>8</v>
      </c>
    </row>
    <row r="50" spans="1:24" x14ac:dyDescent="0.15">
      <c r="A50" s="110" t="s">
        <v>242</v>
      </c>
      <c r="B50" s="120">
        <f>SUM(C50:W50)-IF(D50="-",0,D50)</f>
        <v>16</v>
      </c>
      <c r="C50" s="129" t="s">
        <v>26</v>
      </c>
      <c r="D50" s="129" t="s">
        <v>26</v>
      </c>
      <c r="E50" s="129" t="s">
        <v>26</v>
      </c>
      <c r="F50" s="129" t="s">
        <v>26</v>
      </c>
      <c r="G50" s="129">
        <v>1</v>
      </c>
      <c r="H50" s="129">
        <v>1</v>
      </c>
      <c r="I50" s="129" t="s">
        <v>26</v>
      </c>
      <c r="J50" s="129" t="s">
        <v>26</v>
      </c>
      <c r="K50" s="129">
        <v>1</v>
      </c>
      <c r="L50" s="129">
        <v>5</v>
      </c>
      <c r="M50" s="129" t="s">
        <v>26</v>
      </c>
      <c r="N50" s="129" t="s">
        <v>26</v>
      </c>
      <c r="O50" s="129" t="s">
        <v>26</v>
      </c>
      <c r="P50" s="129">
        <v>3</v>
      </c>
      <c r="Q50" s="129" t="s">
        <v>26</v>
      </c>
      <c r="R50" s="129" t="s">
        <v>26</v>
      </c>
      <c r="S50" s="129">
        <v>2</v>
      </c>
      <c r="T50" s="129">
        <v>3</v>
      </c>
      <c r="U50" s="129" t="s">
        <v>26</v>
      </c>
      <c r="V50" s="129" t="s">
        <v>26</v>
      </c>
      <c r="W50" s="129" t="s">
        <v>26</v>
      </c>
      <c r="X50" s="120" t="s">
        <v>242</v>
      </c>
    </row>
    <row r="51" spans="1:24" x14ac:dyDescent="0.15">
      <c r="A51" s="110" t="s">
        <v>231</v>
      </c>
      <c r="B51" s="121">
        <f>SUM(C51:W51)-IF(D51="-",0,D51)</f>
        <v>153</v>
      </c>
      <c r="C51" s="129">
        <v>2</v>
      </c>
      <c r="D51" s="129">
        <v>2</v>
      </c>
      <c r="E51" s="129">
        <v>1</v>
      </c>
      <c r="F51" s="129" t="s">
        <v>26</v>
      </c>
      <c r="G51" s="129">
        <v>3</v>
      </c>
      <c r="H51" s="129">
        <v>45</v>
      </c>
      <c r="I51" s="129" t="s">
        <v>26</v>
      </c>
      <c r="J51" s="129" t="s">
        <v>26</v>
      </c>
      <c r="K51" s="129">
        <v>2</v>
      </c>
      <c r="L51" s="129">
        <v>28</v>
      </c>
      <c r="M51" s="129">
        <v>6</v>
      </c>
      <c r="N51" s="129">
        <v>1</v>
      </c>
      <c r="O51" s="129">
        <v>3</v>
      </c>
      <c r="P51" s="129">
        <v>9</v>
      </c>
      <c r="Q51" s="129">
        <v>2</v>
      </c>
      <c r="R51" s="129">
        <v>6</v>
      </c>
      <c r="S51" s="129">
        <v>32</v>
      </c>
      <c r="T51" s="129">
        <v>3</v>
      </c>
      <c r="U51" s="129">
        <v>5</v>
      </c>
      <c r="V51" s="129">
        <v>3</v>
      </c>
      <c r="W51" s="129">
        <v>2</v>
      </c>
      <c r="X51" s="120" t="s">
        <v>231</v>
      </c>
    </row>
    <row r="52" spans="1:24" x14ac:dyDescent="0.15">
      <c r="A52" s="110" t="s">
        <v>105</v>
      </c>
      <c r="B52" s="121">
        <f>SUM(C52:W52)-IF(D52="-",0,D52)</f>
        <v>232</v>
      </c>
      <c r="C52" s="129">
        <v>3</v>
      </c>
      <c r="D52" s="129">
        <v>2</v>
      </c>
      <c r="E52" s="129">
        <v>1</v>
      </c>
      <c r="F52" s="129" t="s">
        <v>26</v>
      </c>
      <c r="G52" s="129">
        <v>6</v>
      </c>
      <c r="H52" s="129">
        <v>49</v>
      </c>
      <c r="I52" s="129" t="s">
        <v>26</v>
      </c>
      <c r="J52" s="129">
        <v>4</v>
      </c>
      <c r="K52" s="129">
        <v>3</v>
      </c>
      <c r="L52" s="129">
        <v>30</v>
      </c>
      <c r="M52" s="129">
        <v>9</v>
      </c>
      <c r="N52" s="129">
        <v>4</v>
      </c>
      <c r="O52" s="129">
        <v>1</v>
      </c>
      <c r="P52" s="129">
        <v>11</v>
      </c>
      <c r="Q52" s="129">
        <v>7</v>
      </c>
      <c r="R52" s="129">
        <v>22</v>
      </c>
      <c r="S52" s="129">
        <v>55</v>
      </c>
      <c r="T52" s="129">
        <v>2</v>
      </c>
      <c r="U52" s="129">
        <v>11</v>
      </c>
      <c r="V52" s="129">
        <v>14</v>
      </c>
      <c r="W52" s="129" t="s">
        <v>26</v>
      </c>
      <c r="X52" s="120" t="s">
        <v>105</v>
      </c>
    </row>
    <row r="53" spans="1:24" x14ac:dyDescent="0.15">
      <c r="A53" s="110" t="s">
        <v>233</v>
      </c>
      <c r="B53" s="121">
        <f>SUM(C53:W53)-IF(D53="-",0,D53)</f>
        <v>252</v>
      </c>
      <c r="C53" s="129">
        <v>4</v>
      </c>
      <c r="D53" s="129">
        <v>3</v>
      </c>
      <c r="E53" s="129">
        <v>2</v>
      </c>
      <c r="F53" s="129" t="s">
        <v>26</v>
      </c>
      <c r="G53" s="129">
        <v>7</v>
      </c>
      <c r="H53" s="129">
        <v>45</v>
      </c>
      <c r="I53" s="129" t="s">
        <v>26</v>
      </c>
      <c r="J53" s="129" t="s">
        <v>26</v>
      </c>
      <c r="K53" s="129">
        <v>1</v>
      </c>
      <c r="L53" s="129">
        <v>43</v>
      </c>
      <c r="M53" s="129">
        <v>3</v>
      </c>
      <c r="N53" s="129">
        <v>2</v>
      </c>
      <c r="O53" s="129">
        <v>6</v>
      </c>
      <c r="P53" s="129">
        <v>17</v>
      </c>
      <c r="Q53" s="129">
        <v>7</v>
      </c>
      <c r="R53" s="129">
        <v>18</v>
      </c>
      <c r="S53" s="129">
        <v>59</v>
      </c>
      <c r="T53" s="129">
        <v>6</v>
      </c>
      <c r="U53" s="129">
        <v>13</v>
      </c>
      <c r="V53" s="129">
        <v>18</v>
      </c>
      <c r="W53" s="129">
        <v>1</v>
      </c>
      <c r="X53" s="120" t="s">
        <v>233</v>
      </c>
    </row>
    <row r="54" spans="1:24" x14ac:dyDescent="0.15">
      <c r="A54" s="110" t="s">
        <v>234</v>
      </c>
      <c r="B54" s="121">
        <f>SUM(C54:W54)-IF(D54="-",0,D54)</f>
        <v>334</v>
      </c>
      <c r="C54" s="129">
        <v>4</v>
      </c>
      <c r="D54" s="129">
        <v>3</v>
      </c>
      <c r="E54" s="129">
        <v>5</v>
      </c>
      <c r="F54" s="129" t="s">
        <v>26</v>
      </c>
      <c r="G54" s="129">
        <v>24</v>
      </c>
      <c r="H54" s="129">
        <v>38</v>
      </c>
      <c r="I54" s="129" t="s">
        <v>26</v>
      </c>
      <c r="J54" s="129">
        <v>4</v>
      </c>
      <c r="K54" s="129">
        <v>3</v>
      </c>
      <c r="L54" s="129">
        <v>60</v>
      </c>
      <c r="M54" s="129">
        <v>7</v>
      </c>
      <c r="N54" s="129">
        <v>3</v>
      </c>
      <c r="O54" s="129">
        <v>5</v>
      </c>
      <c r="P54" s="129">
        <v>17</v>
      </c>
      <c r="Q54" s="129">
        <v>15</v>
      </c>
      <c r="R54" s="129">
        <v>15</v>
      </c>
      <c r="S54" s="129">
        <v>97</v>
      </c>
      <c r="T54" s="129">
        <v>3</v>
      </c>
      <c r="U54" s="129">
        <v>19</v>
      </c>
      <c r="V54" s="129">
        <v>13</v>
      </c>
      <c r="W54" s="129">
        <v>2</v>
      </c>
      <c r="X54" s="120" t="s">
        <v>234</v>
      </c>
    </row>
    <row r="55" spans="1:24" ht="5.25" customHeight="1" x14ac:dyDescent="0.15">
      <c r="A55" s="110"/>
      <c r="B55" s="121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0"/>
    </row>
    <row r="56" spans="1:24" x14ac:dyDescent="0.15">
      <c r="A56" s="110" t="s">
        <v>236</v>
      </c>
      <c r="B56" s="121">
        <f>SUM(C56:W56)-IF(D56="-",0,D56)</f>
        <v>376</v>
      </c>
      <c r="C56" s="129">
        <v>6</v>
      </c>
      <c r="D56" s="129">
        <v>5</v>
      </c>
      <c r="E56" s="129">
        <v>5</v>
      </c>
      <c r="F56" s="129" t="s">
        <v>26</v>
      </c>
      <c r="G56" s="129">
        <v>20</v>
      </c>
      <c r="H56" s="129">
        <v>47</v>
      </c>
      <c r="I56" s="129" t="s">
        <v>26</v>
      </c>
      <c r="J56" s="129">
        <v>2</v>
      </c>
      <c r="K56" s="129">
        <v>2</v>
      </c>
      <c r="L56" s="129">
        <v>72</v>
      </c>
      <c r="M56" s="129">
        <v>11</v>
      </c>
      <c r="N56" s="129">
        <v>1</v>
      </c>
      <c r="O56" s="129">
        <v>3</v>
      </c>
      <c r="P56" s="129">
        <v>18</v>
      </c>
      <c r="Q56" s="129">
        <v>11</v>
      </c>
      <c r="R56" s="129">
        <v>15</v>
      </c>
      <c r="S56" s="129">
        <v>112</v>
      </c>
      <c r="T56" s="129">
        <v>7</v>
      </c>
      <c r="U56" s="129">
        <v>26</v>
      </c>
      <c r="V56" s="129">
        <v>14</v>
      </c>
      <c r="W56" s="129">
        <v>4</v>
      </c>
      <c r="X56" s="120" t="s">
        <v>236</v>
      </c>
    </row>
    <row r="57" spans="1:24" x14ac:dyDescent="0.15">
      <c r="A57" s="110" t="s">
        <v>36</v>
      </c>
      <c r="B57" s="121">
        <f>SUM(C57:W57)-IF(D57="-",0,D57)</f>
        <v>478</v>
      </c>
      <c r="C57" s="129">
        <v>13</v>
      </c>
      <c r="D57" s="129">
        <v>11</v>
      </c>
      <c r="E57" s="129">
        <v>11</v>
      </c>
      <c r="F57" s="129" t="s">
        <v>26</v>
      </c>
      <c r="G57" s="129">
        <v>21</v>
      </c>
      <c r="H57" s="129">
        <v>62</v>
      </c>
      <c r="I57" s="129" t="s">
        <v>26</v>
      </c>
      <c r="J57" s="129">
        <v>2</v>
      </c>
      <c r="K57" s="129">
        <v>3</v>
      </c>
      <c r="L57" s="129">
        <v>96</v>
      </c>
      <c r="M57" s="129">
        <v>9</v>
      </c>
      <c r="N57" s="129">
        <v>6</v>
      </c>
      <c r="O57" s="129">
        <v>6</v>
      </c>
      <c r="P57" s="129">
        <v>25</v>
      </c>
      <c r="Q57" s="129">
        <v>17</v>
      </c>
      <c r="R57" s="129">
        <v>21</v>
      </c>
      <c r="S57" s="129">
        <v>135</v>
      </c>
      <c r="T57" s="129">
        <v>10</v>
      </c>
      <c r="U57" s="129">
        <v>24</v>
      </c>
      <c r="V57" s="129">
        <v>15</v>
      </c>
      <c r="W57" s="129">
        <v>2</v>
      </c>
      <c r="X57" s="120" t="s">
        <v>36</v>
      </c>
    </row>
    <row r="58" spans="1:24" x14ac:dyDescent="0.15">
      <c r="A58" s="110" t="s">
        <v>61</v>
      </c>
      <c r="B58" s="121">
        <f>SUM(C58:W58)-IF(D58="-",0,D58)</f>
        <v>485</v>
      </c>
      <c r="C58" s="129">
        <v>12</v>
      </c>
      <c r="D58" s="129">
        <v>11</v>
      </c>
      <c r="E58" s="129">
        <v>12</v>
      </c>
      <c r="F58" s="129">
        <v>1</v>
      </c>
      <c r="G58" s="129">
        <v>21</v>
      </c>
      <c r="H58" s="129">
        <v>61</v>
      </c>
      <c r="I58" s="129" t="s">
        <v>26</v>
      </c>
      <c r="J58" s="129">
        <v>1</v>
      </c>
      <c r="K58" s="129">
        <v>2</v>
      </c>
      <c r="L58" s="129">
        <v>94</v>
      </c>
      <c r="M58" s="129">
        <v>11</v>
      </c>
      <c r="N58" s="129" t="s">
        <v>26</v>
      </c>
      <c r="O58" s="129">
        <v>4</v>
      </c>
      <c r="P58" s="129">
        <v>33</v>
      </c>
      <c r="Q58" s="129">
        <v>14</v>
      </c>
      <c r="R58" s="129">
        <v>46</v>
      </c>
      <c r="S58" s="129">
        <v>131</v>
      </c>
      <c r="T58" s="129">
        <v>13</v>
      </c>
      <c r="U58" s="129">
        <v>13</v>
      </c>
      <c r="V58" s="129">
        <v>12</v>
      </c>
      <c r="W58" s="129">
        <v>4</v>
      </c>
      <c r="X58" s="120" t="s">
        <v>61</v>
      </c>
    </row>
    <row r="59" spans="1:24" x14ac:dyDescent="0.15">
      <c r="A59" s="110" t="s">
        <v>237</v>
      </c>
      <c r="B59" s="121">
        <f>SUM(C59:W59)-IF(D59="-",0,D59)</f>
        <v>499</v>
      </c>
      <c r="C59" s="129">
        <v>11</v>
      </c>
      <c r="D59" s="129">
        <v>11</v>
      </c>
      <c r="E59" s="129">
        <v>17</v>
      </c>
      <c r="F59" s="129" t="s">
        <v>26</v>
      </c>
      <c r="G59" s="129">
        <v>13</v>
      </c>
      <c r="H59" s="129">
        <v>90</v>
      </c>
      <c r="I59" s="129" t="s">
        <v>26</v>
      </c>
      <c r="J59" s="129">
        <v>1</v>
      </c>
      <c r="K59" s="129">
        <v>5</v>
      </c>
      <c r="L59" s="129">
        <v>79</v>
      </c>
      <c r="M59" s="129">
        <v>6</v>
      </c>
      <c r="N59" s="129">
        <v>3</v>
      </c>
      <c r="O59" s="129">
        <v>4</v>
      </c>
      <c r="P59" s="129">
        <v>29</v>
      </c>
      <c r="Q59" s="129">
        <v>14</v>
      </c>
      <c r="R59" s="129">
        <v>45</v>
      </c>
      <c r="S59" s="129">
        <v>130</v>
      </c>
      <c r="T59" s="129">
        <v>9</v>
      </c>
      <c r="U59" s="129">
        <v>31</v>
      </c>
      <c r="V59" s="129">
        <v>8</v>
      </c>
      <c r="W59" s="129">
        <v>4</v>
      </c>
      <c r="X59" s="120" t="s">
        <v>237</v>
      </c>
    </row>
    <row r="60" spans="1:24" x14ac:dyDescent="0.15">
      <c r="A60" s="110" t="s">
        <v>87</v>
      </c>
      <c r="B60" s="121">
        <f>SUM(C60:W60)-IF(D60="-",0,D60)</f>
        <v>429</v>
      </c>
      <c r="C60" s="129">
        <v>28</v>
      </c>
      <c r="D60" s="129">
        <v>27</v>
      </c>
      <c r="E60" s="129">
        <v>29</v>
      </c>
      <c r="F60" s="129">
        <v>1</v>
      </c>
      <c r="G60" s="129">
        <v>15</v>
      </c>
      <c r="H60" s="129">
        <v>89</v>
      </c>
      <c r="I60" s="129" t="s">
        <v>26</v>
      </c>
      <c r="J60" s="129" t="s">
        <v>26</v>
      </c>
      <c r="K60" s="129">
        <v>6</v>
      </c>
      <c r="L60" s="129">
        <v>52</v>
      </c>
      <c r="M60" s="129">
        <v>4</v>
      </c>
      <c r="N60" s="129">
        <v>2</v>
      </c>
      <c r="O60" s="129">
        <v>4</v>
      </c>
      <c r="P60" s="129">
        <v>29</v>
      </c>
      <c r="Q60" s="129">
        <v>12</v>
      </c>
      <c r="R60" s="129">
        <v>17</v>
      </c>
      <c r="S60" s="129">
        <v>95</v>
      </c>
      <c r="T60" s="129">
        <v>3</v>
      </c>
      <c r="U60" s="129">
        <v>35</v>
      </c>
      <c r="V60" s="129">
        <v>6</v>
      </c>
      <c r="W60" s="129">
        <v>2</v>
      </c>
      <c r="X60" s="120" t="s">
        <v>87</v>
      </c>
    </row>
    <row r="61" spans="1:24" ht="5.25" customHeight="1" x14ac:dyDescent="0.15">
      <c r="A61" s="110"/>
      <c r="B61" s="121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0"/>
    </row>
    <row r="62" spans="1:24" x14ac:dyDescent="0.15">
      <c r="A62" s="110" t="s">
        <v>238</v>
      </c>
      <c r="B62" s="121">
        <f>SUM(C62:W62)-IF(D62="-",0,D62)</f>
        <v>336</v>
      </c>
      <c r="C62" s="129">
        <v>42</v>
      </c>
      <c r="D62" s="129">
        <v>42</v>
      </c>
      <c r="E62" s="129">
        <v>18</v>
      </c>
      <c r="F62" s="129" t="s">
        <v>26</v>
      </c>
      <c r="G62" s="129">
        <v>24</v>
      </c>
      <c r="H62" s="129">
        <v>62</v>
      </c>
      <c r="I62" s="129" t="s">
        <v>26</v>
      </c>
      <c r="J62" s="129" t="s">
        <v>26</v>
      </c>
      <c r="K62" s="129">
        <v>2</v>
      </c>
      <c r="L62" s="129">
        <v>45</v>
      </c>
      <c r="M62" s="129">
        <v>4</v>
      </c>
      <c r="N62" s="129">
        <v>1</v>
      </c>
      <c r="O62" s="129" t="s">
        <v>26</v>
      </c>
      <c r="P62" s="129">
        <v>27</v>
      </c>
      <c r="Q62" s="129">
        <v>28</v>
      </c>
      <c r="R62" s="129">
        <v>4</v>
      </c>
      <c r="S62" s="129">
        <v>57</v>
      </c>
      <c r="T62" s="129" t="s">
        <v>26</v>
      </c>
      <c r="U62" s="129">
        <v>19</v>
      </c>
      <c r="V62" s="129">
        <v>2</v>
      </c>
      <c r="W62" s="129">
        <v>1</v>
      </c>
      <c r="X62" s="120" t="s">
        <v>238</v>
      </c>
    </row>
    <row r="63" spans="1:24" x14ac:dyDescent="0.15">
      <c r="A63" s="110" t="s">
        <v>239</v>
      </c>
      <c r="B63" s="121">
        <f>SUM(C63:W63)-IF(D63="-",0,D63)</f>
        <v>226</v>
      </c>
      <c r="C63" s="129">
        <v>28</v>
      </c>
      <c r="D63" s="129">
        <v>27</v>
      </c>
      <c r="E63" s="129">
        <v>21</v>
      </c>
      <c r="F63" s="129" t="s">
        <v>26</v>
      </c>
      <c r="G63" s="129">
        <v>7</v>
      </c>
      <c r="H63" s="129">
        <v>26</v>
      </c>
      <c r="I63" s="129" t="s">
        <v>26</v>
      </c>
      <c r="J63" s="129" t="s">
        <v>26</v>
      </c>
      <c r="K63" s="129" t="s">
        <v>26</v>
      </c>
      <c r="L63" s="129">
        <v>27</v>
      </c>
      <c r="M63" s="129">
        <v>1</v>
      </c>
      <c r="N63" s="129">
        <v>1</v>
      </c>
      <c r="O63" s="129">
        <v>3</v>
      </c>
      <c r="P63" s="129">
        <v>19</v>
      </c>
      <c r="Q63" s="129">
        <v>14</v>
      </c>
      <c r="R63" s="129">
        <v>6</v>
      </c>
      <c r="S63" s="129">
        <v>36</v>
      </c>
      <c r="T63" s="129">
        <v>2</v>
      </c>
      <c r="U63" s="129">
        <v>30</v>
      </c>
      <c r="V63" s="129">
        <v>2</v>
      </c>
      <c r="W63" s="129">
        <v>3</v>
      </c>
      <c r="X63" s="120" t="s">
        <v>239</v>
      </c>
    </row>
    <row r="64" spans="1:24" x14ac:dyDescent="0.15">
      <c r="A64" s="110" t="s">
        <v>240</v>
      </c>
      <c r="B64" s="121">
        <f>SUM(C64:W64)-IF(D64="-",0,D64)</f>
        <v>97</v>
      </c>
      <c r="C64" s="129">
        <v>34</v>
      </c>
      <c r="D64" s="129">
        <v>34</v>
      </c>
      <c r="E64" s="129">
        <v>8</v>
      </c>
      <c r="F64" s="129" t="s">
        <v>26</v>
      </c>
      <c r="G64" s="129">
        <v>2</v>
      </c>
      <c r="H64" s="129">
        <v>6</v>
      </c>
      <c r="I64" s="129">
        <v>1</v>
      </c>
      <c r="J64" s="129" t="s">
        <v>26</v>
      </c>
      <c r="K64" s="129">
        <v>1</v>
      </c>
      <c r="L64" s="129">
        <v>9</v>
      </c>
      <c r="M64" s="129" t="s">
        <v>26</v>
      </c>
      <c r="N64" s="129" t="s">
        <v>26</v>
      </c>
      <c r="O64" s="129" t="s">
        <v>26</v>
      </c>
      <c r="P64" s="129">
        <v>11</v>
      </c>
      <c r="Q64" s="129">
        <v>11</v>
      </c>
      <c r="R64" s="129" t="s">
        <v>26</v>
      </c>
      <c r="S64" s="129">
        <v>7</v>
      </c>
      <c r="T64" s="129" t="s">
        <v>26</v>
      </c>
      <c r="U64" s="129">
        <v>5</v>
      </c>
      <c r="V64" s="129" t="s">
        <v>26</v>
      </c>
      <c r="W64" s="129">
        <v>2</v>
      </c>
      <c r="X64" s="120" t="s">
        <v>240</v>
      </c>
    </row>
    <row r="65" spans="1:24" x14ac:dyDescent="0.15">
      <c r="A65" s="110" t="s">
        <v>241</v>
      </c>
      <c r="B65" s="121">
        <f>SUM(C65:W65)-IF(D65="-",0,D65)</f>
        <v>45</v>
      </c>
      <c r="C65" s="129">
        <v>22</v>
      </c>
      <c r="D65" s="129">
        <v>21</v>
      </c>
      <c r="E65" s="129">
        <v>5</v>
      </c>
      <c r="F65" s="129" t="s">
        <v>26</v>
      </c>
      <c r="G65" s="129">
        <v>1</v>
      </c>
      <c r="H65" s="129" t="s">
        <v>26</v>
      </c>
      <c r="I65" s="129" t="s">
        <v>26</v>
      </c>
      <c r="J65" s="129" t="s">
        <v>26</v>
      </c>
      <c r="K65" s="129" t="s">
        <v>26</v>
      </c>
      <c r="L65" s="129">
        <v>6</v>
      </c>
      <c r="M65" s="129" t="s">
        <v>26</v>
      </c>
      <c r="N65" s="129" t="s">
        <v>26</v>
      </c>
      <c r="O65" s="129" t="s">
        <v>26</v>
      </c>
      <c r="P65" s="129">
        <v>2</v>
      </c>
      <c r="Q65" s="129">
        <v>2</v>
      </c>
      <c r="R65" s="129" t="s">
        <v>26</v>
      </c>
      <c r="S65" s="129" t="s">
        <v>26</v>
      </c>
      <c r="T65" s="129" t="s">
        <v>26</v>
      </c>
      <c r="U65" s="129">
        <v>6</v>
      </c>
      <c r="V65" s="129" t="s">
        <v>26</v>
      </c>
      <c r="W65" s="129">
        <v>1</v>
      </c>
      <c r="X65" s="120" t="s">
        <v>241</v>
      </c>
    </row>
    <row r="66" spans="1:24" x14ac:dyDescent="0.15">
      <c r="A66" s="115" t="s">
        <v>116</v>
      </c>
      <c r="B66" s="120">
        <f>SUM(C66:W66)-IF(D66="-",0,D66)</f>
        <v>16</v>
      </c>
      <c r="C66" s="140">
        <v>9</v>
      </c>
      <c r="D66" s="140">
        <v>9</v>
      </c>
      <c r="E66" s="140">
        <v>3</v>
      </c>
      <c r="F66" s="140" t="s">
        <v>26</v>
      </c>
      <c r="G66" s="140" t="s">
        <v>26</v>
      </c>
      <c r="H66" s="140" t="s">
        <v>26</v>
      </c>
      <c r="I66" s="140" t="s">
        <v>26</v>
      </c>
      <c r="J66" s="140" t="s">
        <v>26</v>
      </c>
      <c r="K66" s="140" t="s">
        <v>26</v>
      </c>
      <c r="L66" s="140">
        <v>1</v>
      </c>
      <c r="M66" s="140" t="s">
        <v>26</v>
      </c>
      <c r="N66" s="129">
        <v>1</v>
      </c>
      <c r="O66" s="140" t="s">
        <v>26</v>
      </c>
      <c r="P66" s="129">
        <v>1</v>
      </c>
      <c r="Q66" s="129">
        <v>1</v>
      </c>
      <c r="R66" s="140" t="s">
        <v>26</v>
      </c>
      <c r="S66" s="140" t="s">
        <v>26</v>
      </c>
      <c r="T66" s="140" t="s">
        <v>26</v>
      </c>
      <c r="U66" s="140" t="s">
        <v>26</v>
      </c>
      <c r="V66" s="140" t="s">
        <v>26</v>
      </c>
      <c r="W66" s="140" t="s">
        <v>26</v>
      </c>
      <c r="X66" s="120" t="s">
        <v>116</v>
      </c>
    </row>
    <row r="67" spans="1:24" ht="6.75" customHeight="1" x14ac:dyDescent="0.15">
      <c r="A67" s="116"/>
      <c r="B67" s="122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22"/>
    </row>
  </sheetData>
  <mergeCells count="4">
    <mergeCell ref="C5:W5"/>
    <mergeCell ref="A5:A6"/>
    <mergeCell ref="B5:B6"/>
    <mergeCell ref="X5:X6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12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view="pageBreakPreview" topLeftCell="A34" zoomScaleNormal="75" zoomScaleSheetLayoutView="100" workbookViewId="0">
      <selection activeCell="F43" sqref="F43:N52"/>
    </sheetView>
  </sheetViews>
  <sheetFormatPr defaultRowHeight="13.5" x14ac:dyDescent="0.15"/>
  <cols>
    <col min="1" max="1" width="3.125" customWidth="1"/>
    <col min="2" max="2" width="13" customWidth="1"/>
    <col min="3" max="3" width="2.375" customWidth="1"/>
    <col min="4" max="4" width="6.5" customWidth="1"/>
    <col min="5" max="5" width="8.125" customWidth="1"/>
    <col min="6" max="14" width="7.625" customWidth="1"/>
  </cols>
  <sheetData>
    <row r="1" spans="1:14" ht="15" x14ac:dyDescent="0.15">
      <c r="A1" s="108" t="s">
        <v>162</v>
      </c>
      <c r="B1" s="110"/>
    </row>
    <row r="3" spans="1:14" ht="15" x14ac:dyDescent="0.15">
      <c r="A3" s="145" t="s">
        <v>185</v>
      </c>
      <c r="C3" s="152"/>
      <c r="N3" s="140" t="s">
        <v>272</v>
      </c>
    </row>
    <row r="4" spans="1:14" ht="6.75" customHeight="1" x14ac:dyDescent="0.15">
      <c r="A4" s="146"/>
      <c r="B4" s="146"/>
      <c r="C4" s="146"/>
      <c r="D4" s="146"/>
      <c r="E4" s="146"/>
      <c r="M4" s="146"/>
      <c r="N4" s="146"/>
    </row>
    <row r="5" spans="1:14" ht="15" customHeight="1" x14ac:dyDescent="0.15">
      <c r="A5" s="304" t="s">
        <v>243</v>
      </c>
      <c r="B5" s="304"/>
      <c r="C5" s="304"/>
      <c r="D5" s="304"/>
      <c r="E5" s="305"/>
      <c r="F5" s="297" t="s">
        <v>1</v>
      </c>
      <c r="G5" s="299" t="s">
        <v>194</v>
      </c>
      <c r="H5" s="299" t="s">
        <v>235</v>
      </c>
      <c r="I5" s="299" t="s">
        <v>39</v>
      </c>
      <c r="J5" s="290" t="s">
        <v>121</v>
      </c>
      <c r="K5" s="290" t="s">
        <v>244</v>
      </c>
      <c r="L5" s="292" t="s">
        <v>245</v>
      </c>
      <c r="M5" s="290" t="s">
        <v>246</v>
      </c>
      <c r="N5" s="294" t="s">
        <v>24</v>
      </c>
    </row>
    <row r="6" spans="1:14" ht="15" customHeight="1" x14ac:dyDescent="0.15">
      <c r="A6" s="306"/>
      <c r="B6" s="306"/>
      <c r="C6" s="306"/>
      <c r="D6" s="306"/>
      <c r="E6" s="307"/>
      <c r="F6" s="298"/>
      <c r="G6" s="300"/>
      <c r="H6" s="300"/>
      <c r="I6" s="300"/>
      <c r="J6" s="291"/>
      <c r="K6" s="291"/>
      <c r="L6" s="293"/>
      <c r="M6" s="291"/>
      <c r="N6" s="295"/>
    </row>
    <row r="7" spans="1:14" ht="7.5" customHeight="1" x14ac:dyDescent="0.15">
      <c r="A7" s="147"/>
      <c r="B7" s="147"/>
      <c r="C7" s="147"/>
      <c r="D7" s="147"/>
      <c r="E7" s="155"/>
      <c r="F7" s="158"/>
      <c r="G7" s="162"/>
      <c r="H7" s="162"/>
      <c r="I7" s="147"/>
      <c r="J7" s="147"/>
      <c r="K7" s="166"/>
      <c r="L7" s="168"/>
      <c r="M7" s="162"/>
      <c r="N7" s="162"/>
    </row>
    <row r="8" spans="1:14" ht="18" customHeight="1" x14ac:dyDescent="0.15">
      <c r="A8" s="147"/>
      <c r="B8" s="317" t="s">
        <v>1</v>
      </c>
      <c r="C8" s="317"/>
      <c r="D8" s="317"/>
      <c r="E8" s="318"/>
      <c r="F8" s="159">
        <f t="shared" ref="F8:N8" si="0">SUM(F11:F22)</f>
        <v>9036</v>
      </c>
      <c r="G8" s="163">
        <f t="shared" si="0"/>
        <v>603</v>
      </c>
      <c r="H8" s="163">
        <f t="shared" si="0"/>
        <v>732</v>
      </c>
      <c r="I8" s="163">
        <f t="shared" si="0"/>
        <v>733</v>
      </c>
      <c r="J8" s="163">
        <f t="shared" si="0"/>
        <v>861</v>
      </c>
      <c r="K8" s="163">
        <f t="shared" si="0"/>
        <v>2358</v>
      </c>
      <c r="L8" s="163">
        <f t="shared" si="0"/>
        <v>1456</v>
      </c>
      <c r="M8" s="163">
        <f t="shared" si="0"/>
        <v>916</v>
      </c>
      <c r="N8" s="163">
        <f t="shared" si="0"/>
        <v>1377</v>
      </c>
    </row>
    <row r="9" spans="1:14" ht="7.5" customHeight="1" x14ac:dyDescent="0.15">
      <c r="A9" s="148"/>
      <c r="B9" s="148"/>
      <c r="C9" s="148"/>
      <c r="D9" s="148"/>
      <c r="E9" s="156"/>
      <c r="F9" s="160"/>
      <c r="G9" s="164"/>
      <c r="H9" s="164"/>
      <c r="I9" s="148"/>
      <c r="J9" s="148"/>
      <c r="K9" s="167"/>
      <c r="L9" s="169"/>
      <c r="M9" s="164"/>
      <c r="N9" s="164"/>
    </row>
    <row r="10" spans="1:14" ht="7.5" customHeight="1" x14ac:dyDescent="0.15">
      <c r="A10" s="147"/>
      <c r="B10" s="150"/>
      <c r="C10" s="153"/>
      <c r="D10" s="153"/>
      <c r="E10" s="157"/>
      <c r="F10" s="158"/>
      <c r="G10" s="162"/>
      <c r="H10" s="162"/>
      <c r="I10" s="147"/>
      <c r="J10" s="147"/>
      <c r="K10" s="166"/>
      <c r="L10" s="168"/>
      <c r="M10" s="162"/>
      <c r="N10" s="162"/>
    </row>
    <row r="11" spans="1:14" ht="18" customHeight="1" x14ac:dyDescent="0.15">
      <c r="A11" s="296" t="s">
        <v>124</v>
      </c>
      <c r="B11" s="311" t="s">
        <v>101</v>
      </c>
      <c r="C11" s="312"/>
      <c r="D11" s="312"/>
      <c r="E11" s="313"/>
      <c r="F11" s="124">
        <f t="shared" ref="F11:F22" si="1">SUM(G11:N11)</f>
        <v>177</v>
      </c>
      <c r="G11" s="124">
        <f t="shared" ref="G11:N22" si="2">SUM(G26,G41)</f>
        <v>14</v>
      </c>
      <c r="H11" s="124">
        <f t="shared" si="2"/>
        <v>5</v>
      </c>
      <c r="I11" s="124">
        <f t="shared" si="2"/>
        <v>12</v>
      </c>
      <c r="J11" s="124">
        <f t="shared" si="2"/>
        <v>14</v>
      </c>
      <c r="K11" s="124">
        <f t="shared" si="2"/>
        <v>55</v>
      </c>
      <c r="L11" s="124">
        <f t="shared" si="2"/>
        <v>31</v>
      </c>
      <c r="M11" s="124">
        <f t="shared" si="2"/>
        <v>23</v>
      </c>
      <c r="N11" s="124">
        <f t="shared" si="2"/>
        <v>23</v>
      </c>
    </row>
    <row r="12" spans="1:14" ht="18" customHeight="1" x14ac:dyDescent="0.15">
      <c r="A12" s="296"/>
      <c r="B12" s="301" t="s">
        <v>248</v>
      </c>
      <c r="C12" s="302"/>
      <c r="D12" s="302"/>
      <c r="E12" s="303"/>
      <c r="F12" s="124">
        <f t="shared" si="1"/>
        <v>1180</v>
      </c>
      <c r="G12" s="124">
        <f t="shared" si="2"/>
        <v>48</v>
      </c>
      <c r="H12" s="124">
        <f t="shared" si="2"/>
        <v>91</v>
      </c>
      <c r="I12" s="124">
        <f t="shared" si="2"/>
        <v>92</v>
      </c>
      <c r="J12" s="124">
        <f t="shared" si="2"/>
        <v>94</v>
      </c>
      <c r="K12" s="124">
        <f t="shared" si="2"/>
        <v>410</v>
      </c>
      <c r="L12" s="124">
        <f t="shared" si="2"/>
        <v>208</v>
      </c>
      <c r="M12" s="124">
        <f t="shared" si="2"/>
        <v>114</v>
      </c>
      <c r="N12" s="124">
        <f t="shared" si="2"/>
        <v>123</v>
      </c>
    </row>
    <row r="13" spans="1:14" ht="18" customHeight="1" x14ac:dyDescent="0.15">
      <c r="A13" s="296"/>
      <c r="B13" s="301" t="s">
        <v>224</v>
      </c>
      <c r="C13" s="302"/>
      <c r="D13" s="302"/>
      <c r="E13" s="303"/>
      <c r="F13" s="124">
        <f t="shared" si="1"/>
        <v>1385</v>
      </c>
      <c r="G13" s="124">
        <f t="shared" si="2"/>
        <v>97</v>
      </c>
      <c r="H13" s="124">
        <f t="shared" si="2"/>
        <v>88</v>
      </c>
      <c r="I13" s="124">
        <f t="shared" si="2"/>
        <v>144</v>
      </c>
      <c r="J13" s="124">
        <f t="shared" si="2"/>
        <v>124</v>
      </c>
      <c r="K13" s="124">
        <f t="shared" si="2"/>
        <v>431</v>
      </c>
      <c r="L13" s="124">
        <f t="shared" si="2"/>
        <v>223</v>
      </c>
      <c r="M13" s="124">
        <f t="shared" si="2"/>
        <v>118</v>
      </c>
      <c r="N13" s="124">
        <f t="shared" si="2"/>
        <v>160</v>
      </c>
    </row>
    <row r="14" spans="1:14" ht="18" customHeight="1" x14ac:dyDescent="0.15">
      <c r="A14" s="296"/>
      <c r="B14" s="301" t="s">
        <v>249</v>
      </c>
      <c r="C14" s="302"/>
      <c r="D14" s="302"/>
      <c r="E14" s="303"/>
      <c r="F14" s="124">
        <f t="shared" si="1"/>
        <v>809</v>
      </c>
      <c r="G14" s="124">
        <f t="shared" si="2"/>
        <v>58</v>
      </c>
      <c r="H14" s="124">
        <f t="shared" si="2"/>
        <v>48</v>
      </c>
      <c r="I14" s="124">
        <f t="shared" si="2"/>
        <v>54</v>
      </c>
      <c r="J14" s="124">
        <f t="shared" si="2"/>
        <v>78</v>
      </c>
      <c r="K14" s="124">
        <f t="shared" si="2"/>
        <v>230</v>
      </c>
      <c r="L14" s="124">
        <f t="shared" si="2"/>
        <v>133</v>
      </c>
      <c r="M14" s="124">
        <f t="shared" si="2"/>
        <v>90</v>
      </c>
      <c r="N14" s="124">
        <f t="shared" si="2"/>
        <v>118</v>
      </c>
    </row>
    <row r="15" spans="1:14" ht="18" customHeight="1" x14ac:dyDescent="0.15">
      <c r="A15" s="296"/>
      <c r="B15" s="301" t="s">
        <v>169</v>
      </c>
      <c r="C15" s="302"/>
      <c r="D15" s="302"/>
      <c r="E15" s="303"/>
      <c r="F15" s="124">
        <f t="shared" si="1"/>
        <v>1085</v>
      </c>
      <c r="G15" s="124">
        <f t="shared" si="2"/>
        <v>70</v>
      </c>
      <c r="H15" s="124">
        <f t="shared" si="2"/>
        <v>67</v>
      </c>
      <c r="I15" s="124">
        <f t="shared" si="2"/>
        <v>74</v>
      </c>
      <c r="J15" s="124">
        <f t="shared" si="2"/>
        <v>106</v>
      </c>
      <c r="K15" s="124">
        <f t="shared" si="2"/>
        <v>322</v>
      </c>
      <c r="L15" s="124">
        <f t="shared" si="2"/>
        <v>165</v>
      </c>
      <c r="M15" s="124">
        <f t="shared" si="2"/>
        <v>116</v>
      </c>
      <c r="N15" s="124">
        <f t="shared" si="2"/>
        <v>165</v>
      </c>
    </row>
    <row r="16" spans="1:14" ht="18" customHeight="1" x14ac:dyDescent="0.15">
      <c r="A16" s="296"/>
      <c r="B16" s="301" t="s">
        <v>250</v>
      </c>
      <c r="C16" s="302"/>
      <c r="D16" s="302"/>
      <c r="E16" s="303"/>
      <c r="F16" s="124">
        <f t="shared" si="1"/>
        <v>132</v>
      </c>
      <c r="G16" s="124">
        <f t="shared" si="2"/>
        <v>6</v>
      </c>
      <c r="H16" s="124">
        <f t="shared" si="2"/>
        <v>12</v>
      </c>
      <c r="I16" s="124">
        <f t="shared" si="2"/>
        <v>4</v>
      </c>
      <c r="J16" s="124">
        <f t="shared" si="2"/>
        <v>13</v>
      </c>
      <c r="K16" s="124">
        <f t="shared" si="2"/>
        <v>53</v>
      </c>
      <c r="L16" s="124">
        <f t="shared" si="2"/>
        <v>20</v>
      </c>
      <c r="M16" s="124">
        <f t="shared" si="2"/>
        <v>11</v>
      </c>
      <c r="N16" s="124">
        <f t="shared" si="2"/>
        <v>13</v>
      </c>
    </row>
    <row r="17" spans="1:14" ht="18" customHeight="1" x14ac:dyDescent="0.15">
      <c r="A17" s="296"/>
      <c r="B17" s="301" t="s">
        <v>251</v>
      </c>
      <c r="C17" s="302"/>
      <c r="D17" s="302"/>
      <c r="E17" s="303"/>
      <c r="F17" s="124">
        <f t="shared" si="1"/>
        <v>936</v>
      </c>
      <c r="G17" s="124">
        <f t="shared" si="2"/>
        <v>64</v>
      </c>
      <c r="H17" s="124">
        <f t="shared" si="2"/>
        <v>76</v>
      </c>
      <c r="I17" s="124">
        <f t="shared" si="2"/>
        <v>43</v>
      </c>
      <c r="J17" s="124">
        <f t="shared" si="2"/>
        <v>103</v>
      </c>
      <c r="K17" s="124">
        <f t="shared" si="2"/>
        <v>96</v>
      </c>
      <c r="L17" s="124">
        <f t="shared" si="2"/>
        <v>195</v>
      </c>
      <c r="M17" s="124">
        <f t="shared" si="2"/>
        <v>106</v>
      </c>
      <c r="N17" s="124">
        <f t="shared" si="2"/>
        <v>253</v>
      </c>
    </row>
    <row r="18" spans="1:14" ht="18" customHeight="1" x14ac:dyDescent="0.15">
      <c r="A18" s="296"/>
      <c r="B18" s="301" t="s">
        <v>196</v>
      </c>
      <c r="C18" s="302"/>
      <c r="D18" s="302"/>
      <c r="E18" s="303"/>
      <c r="F18" s="124">
        <f t="shared" si="1"/>
        <v>1326</v>
      </c>
      <c r="G18" s="124">
        <f t="shared" si="2"/>
        <v>97</v>
      </c>
      <c r="H18" s="124">
        <f t="shared" si="2"/>
        <v>92</v>
      </c>
      <c r="I18" s="124">
        <f t="shared" si="2"/>
        <v>151</v>
      </c>
      <c r="J18" s="124">
        <f t="shared" si="2"/>
        <v>153</v>
      </c>
      <c r="K18" s="124">
        <f t="shared" si="2"/>
        <v>305</v>
      </c>
      <c r="L18" s="124">
        <f t="shared" si="2"/>
        <v>183</v>
      </c>
      <c r="M18" s="124">
        <f t="shared" si="2"/>
        <v>137</v>
      </c>
      <c r="N18" s="124">
        <f t="shared" si="2"/>
        <v>208</v>
      </c>
    </row>
    <row r="19" spans="1:14" ht="18" customHeight="1" x14ac:dyDescent="0.15">
      <c r="A19" s="296"/>
      <c r="B19" s="301" t="s">
        <v>252</v>
      </c>
      <c r="C19" s="302"/>
      <c r="D19" s="302"/>
      <c r="E19" s="303"/>
      <c r="F19" s="124">
        <f t="shared" si="1"/>
        <v>466</v>
      </c>
      <c r="G19" s="124">
        <f t="shared" si="2"/>
        <v>38</v>
      </c>
      <c r="H19" s="124">
        <f t="shared" si="2"/>
        <v>50</v>
      </c>
      <c r="I19" s="124">
        <f t="shared" si="2"/>
        <v>45</v>
      </c>
      <c r="J19" s="124">
        <f t="shared" si="2"/>
        <v>42</v>
      </c>
      <c r="K19" s="124">
        <f t="shared" si="2"/>
        <v>90</v>
      </c>
      <c r="L19" s="124">
        <f t="shared" si="2"/>
        <v>69</v>
      </c>
      <c r="M19" s="124">
        <f t="shared" si="2"/>
        <v>39</v>
      </c>
      <c r="N19" s="124">
        <f t="shared" si="2"/>
        <v>93</v>
      </c>
    </row>
    <row r="20" spans="1:14" ht="18" customHeight="1" x14ac:dyDescent="0.15">
      <c r="A20" s="296"/>
      <c r="B20" s="301" t="s">
        <v>253</v>
      </c>
      <c r="C20" s="302"/>
      <c r="D20" s="302"/>
      <c r="E20" s="303"/>
      <c r="F20" s="124">
        <f t="shared" si="1"/>
        <v>892</v>
      </c>
      <c r="G20" s="124">
        <f t="shared" si="2"/>
        <v>74</v>
      </c>
      <c r="H20" s="124">
        <f t="shared" si="2"/>
        <v>154</v>
      </c>
      <c r="I20" s="124">
        <f t="shared" si="2"/>
        <v>68</v>
      </c>
      <c r="J20" s="124">
        <f t="shared" si="2"/>
        <v>65</v>
      </c>
      <c r="K20" s="124">
        <f t="shared" si="2"/>
        <v>161</v>
      </c>
      <c r="L20" s="124">
        <f t="shared" si="2"/>
        <v>126</v>
      </c>
      <c r="M20" s="124">
        <f t="shared" si="2"/>
        <v>112</v>
      </c>
      <c r="N20" s="124">
        <f t="shared" si="2"/>
        <v>132</v>
      </c>
    </row>
    <row r="21" spans="1:14" ht="18" customHeight="1" x14ac:dyDescent="0.15">
      <c r="A21" s="296"/>
      <c r="B21" s="301" t="s">
        <v>157</v>
      </c>
      <c r="C21" s="302"/>
      <c r="D21" s="302"/>
      <c r="E21" s="303"/>
      <c r="F21" s="124">
        <f t="shared" si="1"/>
        <v>613</v>
      </c>
      <c r="G21" s="124">
        <f t="shared" si="2"/>
        <v>34</v>
      </c>
      <c r="H21" s="124">
        <f t="shared" si="2"/>
        <v>47</v>
      </c>
      <c r="I21" s="124">
        <f t="shared" si="2"/>
        <v>43</v>
      </c>
      <c r="J21" s="124">
        <f t="shared" si="2"/>
        <v>63</v>
      </c>
      <c r="K21" s="124">
        <f t="shared" si="2"/>
        <v>196</v>
      </c>
      <c r="L21" s="124">
        <f t="shared" si="2"/>
        <v>101</v>
      </c>
      <c r="M21" s="124">
        <f t="shared" si="2"/>
        <v>49</v>
      </c>
      <c r="N21" s="124">
        <f t="shared" si="2"/>
        <v>80</v>
      </c>
    </row>
    <row r="22" spans="1:14" ht="18" customHeight="1" x14ac:dyDescent="0.15">
      <c r="A22" s="296"/>
      <c r="B22" s="301" t="s">
        <v>228</v>
      </c>
      <c r="C22" s="302"/>
      <c r="D22" s="302"/>
      <c r="E22" s="303"/>
      <c r="F22" s="124">
        <f t="shared" si="1"/>
        <v>35</v>
      </c>
      <c r="G22" s="124">
        <f t="shared" si="2"/>
        <v>3</v>
      </c>
      <c r="H22" s="124">
        <f t="shared" si="2"/>
        <v>2</v>
      </c>
      <c r="I22" s="124">
        <f t="shared" si="2"/>
        <v>3</v>
      </c>
      <c r="J22" s="124">
        <f t="shared" si="2"/>
        <v>6</v>
      </c>
      <c r="K22" s="124">
        <f t="shared" si="2"/>
        <v>9</v>
      </c>
      <c r="L22" s="124">
        <f t="shared" si="2"/>
        <v>2</v>
      </c>
      <c r="M22" s="124">
        <f t="shared" si="2"/>
        <v>1</v>
      </c>
      <c r="N22" s="124">
        <f t="shared" si="2"/>
        <v>9</v>
      </c>
    </row>
    <row r="23" spans="1:14" ht="7.5" customHeight="1" x14ac:dyDescent="0.15">
      <c r="A23" s="148"/>
      <c r="B23" s="151"/>
      <c r="C23" s="148"/>
      <c r="D23" s="148"/>
      <c r="E23" s="156"/>
      <c r="F23" s="160"/>
      <c r="G23" s="164"/>
      <c r="H23" s="164"/>
      <c r="I23" s="148"/>
      <c r="J23" s="148"/>
      <c r="K23" s="167"/>
      <c r="L23" s="169"/>
      <c r="M23" s="164"/>
      <c r="N23" s="164"/>
    </row>
    <row r="24" spans="1:14" ht="7.5" customHeight="1" x14ac:dyDescent="0.15">
      <c r="A24" s="147"/>
      <c r="B24" s="150"/>
      <c r="C24" s="153"/>
      <c r="D24" s="153"/>
      <c r="E24" s="157"/>
      <c r="F24" s="158"/>
      <c r="G24" s="162"/>
      <c r="H24" s="162"/>
      <c r="I24" s="147"/>
      <c r="J24" s="147"/>
      <c r="K24" s="166"/>
      <c r="L24" s="168"/>
      <c r="M24" s="162"/>
      <c r="N24" s="162"/>
    </row>
    <row r="25" spans="1:14" ht="18" customHeight="1" x14ac:dyDescent="0.15">
      <c r="A25" s="296" t="s">
        <v>3</v>
      </c>
      <c r="B25" s="314" t="s">
        <v>254</v>
      </c>
      <c r="C25" s="315"/>
      <c r="D25" s="315"/>
      <c r="E25" s="316"/>
      <c r="F25" s="159">
        <f t="shared" ref="F25:N25" si="3">SUM(F26:F37)</f>
        <v>5062</v>
      </c>
      <c r="G25" s="159">
        <f t="shared" si="3"/>
        <v>349</v>
      </c>
      <c r="H25" s="159">
        <f t="shared" si="3"/>
        <v>487</v>
      </c>
      <c r="I25" s="159">
        <f t="shared" si="3"/>
        <v>395</v>
      </c>
      <c r="J25" s="159">
        <f t="shared" si="3"/>
        <v>478</v>
      </c>
      <c r="K25" s="159">
        <f t="shared" si="3"/>
        <v>1248</v>
      </c>
      <c r="L25" s="159">
        <f t="shared" si="3"/>
        <v>802</v>
      </c>
      <c r="M25" s="159">
        <f t="shared" si="3"/>
        <v>518</v>
      </c>
      <c r="N25" s="159">
        <f t="shared" si="3"/>
        <v>785</v>
      </c>
    </row>
    <row r="26" spans="1:14" ht="18" customHeight="1" x14ac:dyDescent="0.15">
      <c r="A26" s="296"/>
      <c r="B26" s="311" t="s">
        <v>101</v>
      </c>
      <c r="C26" s="312"/>
      <c r="D26" s="312"/>
      <c r="E26" s="313"/>
      <c r="F26" s="124">
        <f t="shared" ref="F26:F37" si="4">SUM(G26:N26)</f>
        <v>162</v>
      </c>
      <c r="G26" s="124">
        <v>13</v>
      </c>
      <c r="H26" s="124">
        <v>4</v>
      </c>
      <c r="I26" s="165">
        <v>11</v>
      </c>
      <c r="J26" s="165">
        <v>13</v>
      </c>
      <c r="K26" s="165">
        <v>51</v>
      </c>
      <c r="L26" s="165">
        <v>27</v>
      </c>
      <c r="M26" s="124">
        <v>22</v>
      </c>
      <c r="N26" s="124">
        <v>21</v>
      </c>
    </row>
    <row r="27" spans="1:14" ht="18" customHeight="1" x14ac:dyDescent="0.15">
      <c r="A27" s="296"/>
      <c r="B27" s="301" t="s">
        <v>248</v>
      </c>
      <c r="C27" s="302"/>
      <c r="D27" s="302"/>
      <c r="E27" s="303"/>
      <c r="F27" s="124">
        <f t="shared" si="4"/>
        <v>537</v>
      </c>
      <c r="G27" s="124">
        <v>20</v>
      </c>
      <c r="H27" s="124">
        <v>64</v>
      </c>
      <c r="I27" s="124">
        <v>44</v>
      </c>
      <c r="J27" s="165">
        <v>37</v>
      </c>
      <c r="K27" s="124">
        <v>191</v>
      </c>
      <c r="L27" s="124">
        <v>85</v>
      </c>
      <c r="M27" s="124">
        <v>52</v>
      </c>
      <c r="N27" s="124">
        <v>44</v>
      </c>
    </row>
    <row r="28" spans="1:14" ht="18" customHeight="1" x14ac:dyDescent="0.15">
      <c r="A28" s="296"/>
      <c r="B28" s="301" t="s">
        <v>224</v>
      </c>
      <c r="C28" s="302"/>
      <c r="D28" s="302"/>
      <c r="E28" s="303"/>
      <c r="F28" s="124">
        <f t="shared" si="4"/>
        <v>531</v>
      </c>
      <c r="G28" s="165">
        <v>42</v>
      </c>
      <c r="H28" s="165">
        <v>37</v>
      </c>
      <c r="I28" s="124">
        <v>73</v>
      </c>
      <c r="J28" s="124">
        <v>40</v>
      </c>
      <c r="K28" s="124">
        <v>164</v>
      </c>
      <c r="L28" s="124">
        <v>73</v>
      </c>
      <c r="M28" s="165">
        <v>44</v>
      </c>
      <c r="N28" s="165">
        <v>58</v>
      </c>
    </row>
    <row r="29" spans="1:14" ht="18" customHeight="1" x14ac:dyDescent="0.15">
      <c r="A29" s="296"/>
      <c r="B29" s="301" t="s">
        <v>249</v>
      </c>
      <c r="C29" s="302"/>
      <c r="D29" s="302"/>
      <c r="E29" s="303"/>
      <c r="F29" s="124">
        <f t="shared" si="4"/>
        <v>384</v>
      </c>
      <c r="G29" s="165">
        <v>30</v>
      </c>
      <c r="H29" s="165">
        <v>24</v>
      </c>
      <c r="I29" s="124">
        <v>22</v>
      </c>
      <c r="J29" s="124">
        <v>43</v>
      </c>
      <c r="K29" s="124">
        <v>106</v>
      </c>
      <c r="L29" s="124">
        <v>67</v>
      </c>
      <c r="M29" s="165">
        <v>43</v>
      </c>
      <c r="N29" s="165">
        <v>49</v>
      </c>
    </row>
    <row r="30" spans="1:14" ht="18" customHeight="1" x14ac:dyDescent="0.15">
      <c r="A30" s="296"/>
      <c r="B30" s="301" t="s">
        <v>169</v>
      </c>
      <c r="C30" s="302"/>
      <c r="D30" s="302"/>
      <c r="E30" s="303"/>
      <c r="F30" s="124">
        <f t="shared" si="4"/>
        <v>295</v>
      </c>
      <c r="G30" s="165">
        <v>12</v>
      </c>
      <c r="H30" s="165">
        <v>20</v>
      </c>
      <c r="I30" s="124">
        <v>22</v>
      </c>
      <c r="J30" s="124">
        <v>34</v>
      </c>
      <c r="K30" s="124">
        <v>95</v>
      </c>
      <c r="L30" s="124">
        <v>47</v>
      </c>
      <c r="M30" s="165">
        <v>24</v>
      </c>
      <c r="N30" s="165">
        <v>41</v>
      </c>
    </row>
    <row r="31" spans="1:14" ht="18" customHeight="1" x14ac:dyDescent="0.15">
      <c r="A31" s="296"/>
      <c r="B31" s="301" t="s">
        <v>250</v>
      </c>
      <c r="C31" s="302"/>
      <c r="D31" s="302"/>
      <c r="E31" s="303"/>
      <c r="F31" s="124">
        <f t="shared" si="4"/>
        <v>125</v>
      </c>
      <c r="G31" s="124">
        <v>6</v>
      </c>
      <c r="H31" s="124">
        <v>12</v>
      </c>
      <c r="I31" s="124">
        <v>4</v>
      </c>
      <c r="J31" s="165">
        <v>13</v>
      </c>
      <c r="K31" s="124">
        <v>48</v>
      </c>
      <c r="L31" s="124">
        <v>20</v>
      </c>
      <c r="M31" s="124">
        <v>11</v>
      </c>
      <c r="N31" s="124">
        <v>11</v>
      </c>
    </row>
    <row r="32" spans="1:14" ht="18" customHeight="1" x14ac:dyDescent="0.15">
      <c r="A32" s="296"/>
      <c r="B32" s="301" t="s">
        <v>251</v>
      </c>
      <c r="C32" s="302"/>
      <c r="D32" s="302"/>
      <c r="E32" s="303"/>
      <c r="F32" s="124">
        <f t="shared" si="4"/>
        <v>626</v>
      </c>
      <c r="G32" s="124">
        <v>44</v>
      </c>
      <c r="H32" s="124">
        <v>51</v>
      </c>
      <c r="I32" s="124">
        <v>19</v>
      </c>
      <c r="J32" s="165">
        <v>81</v>
      </c>
      <c r="K32" s="124">
        <v>65</v>
      </c>
      <c r="L32" s="124">
        <v>123</v>
      </c>
      <c r="M32" s="124">
        <v>67</v>
      </c>
      <c r="N32" s="124">
        <v>176</v>
      </c>
    </row>
    <row r="33" spans="1:14" ht="18" customHeight="1" x14ac:dyDescent="0.15">
      <c r="A33" s="296"/>
      <c r="B33" s="301" t="s">
        <v>196</v>
      </c>
      <c r="C33" s="302"/>
      <c r="D33" s="302"/>
      <c r="E33" s="303"/>
      <c r="F33" s="165">
        <f t="shared" si="4"/>
        <v>702</v>
      </c>
      <c r="G33" s="165">
        <v>52</v>
      </c>
      <c r="H33" s="165">
        <v>41</v>
      </c>
      <c r="I33" s="165">
        <v>65</v>
      </c>
      <c r="J33" s="165">
        <v>78</v>
      </c>
      <c r="K33" s="165">
        <v>170</v>
      </c>
      <c r="L33" s="165">
        <v>113</v>
      </c>
      <c r="M33" s="165">
        <v>76</v>
      </c>
      <c r="N33" s="165">
        <v>107</v>
      </c>
    </row>
    <row r="34" spans="1:14" ht="18" customHeight="1" x14ac:dyDescent="0.15">
      <c r="A34" s="296"/>
      <c r="B34" s="301" t="s">
        <v>252</v>
      </c>
      <c r="C34" s="302"/>
      <c r="D34" s="302"/>
      <c r="E34" s="303"/>
      <c r="F34" s="165">
        <f t="shared" si="4"/>
        <v>463</v>
      </c>
      <c r="G34" s="165">
        <v>37</v>
      </c>
      <c r="H34" s="165">
        <v>50</v>
      </c>
      <c r="I34" s="165">
        <v>44</v>
      </c>
      <c r="J34" s="165">
        <v>42</v>
      </c>
      <c r="K34" s="165">
        <v>89</v>
      </c>
      <c r="L34" s="165">
        <v>69</v>
      </c>
      <c r="M34" s="165">
        <v>39</v>
      </c>
      <c r="N34" s="165">
        <v>93</v>
      </c>
    </row>
    <row r="35" spans="1:14" ht="18" customHeight="1" x14ac:dyDescent="0.15">
      <c r="A35" s="296"/>
      <c r="B35" s="301" t="s">
        <v>253</v>
      </c>
      <c r="C35" s="302"/>
      <c r="D35" s="302"/>
      <c r="E35" s="303"/>
      <c r="F35" s="165">
        <f t="shared" si="4"/>
        <v>878</v>
      </c>
      <c r="G35" s="165">
        <v>73</v>
      </c>
      <c r="H35" s="165">
        <v>153</v>
      </c>
      <c r="I35" s="165">
        <v>66</v>
      </c>
      <c r="J35" s="165">
        <v>65</v>
      </c>
      <c r="K35" s="165">
        <v>157</v>
      </c>
      <c r="L35" s="165">
        <v>122</v>
      </c>
      <c r="M35" s="165">
        <v>111</v>
      </c>
      <c r="N35" s="165">
        <v>131</v>
      </c>
    </row>
    <row r="36" spans="1:14" ht="18" customHeight="1" x14ac:dyDescent="0.15">
      <c r="A36" s="296"/>
      <c r="B36" s="301" t="s">
        <v>157</v>
      </c>
      <c r="C36" s="302"/>
      <c r="D36" s="302"/>
      <c r="E36" s="303"/>
      <c r="F36" s="165">
        <f t="shared" si="4"/>
        <v>343</v>
      </c>
      <c r="G36" s="165">
        <v>17</v>
      </c>
      <c r="H36" s="165">
        <v>31</v>
      </c>
      <c r="I36" s="165">
        <v>23</v>
      </c>
      <c r="J36" s="165">
        <v>29</v>
      </c>
      <c r="K36" s="165">
        <v>108</v>
      </c>
      <c r="L36" s="165">
        <v>56</v>
      </c>
      <c r="M36" s="165">
        <v>29</v>
      </c>
      <c r="N36" s="165">
        <v>50</v>
      </c>
    </row>
    <row r="37" spans="1:14" ht="18" customHeight="1" x14ac:dyDescent="0.15">
      <c r="A37" s="296"/>
      <c r="B37" s="301" t="s">
        <v>228</v>
      </c>
      <c r="C37" s="302"/>
      <c r="D37" s="302"/>
      <c r="E37" s="303"/>
      <c r="F37" s="165">
        <f t="shared" si="4"/>
        <v>16</v>
      </c>
      <c r="G37" s="165">
        <v>3</v>
      </c>
      <c r="H37" s="165" t="s">
        <v>26</v>
      </c>
      <c r="I37" s="165">
        <v>2</v>
      </c>
      <c r="J37" s="165">
        <v>3</v>
      </c>
      <c r="K37" s="165">
        <v>4</v>
      </c>
      <c r="L37" s="165" t="s">
        <v>26</v>
      </c>
      <c r="M37" s="165" t="s">
        <v>26</v>
      </c>
      <c r="N37" s="165">
        <v>4</v>
      </c>
    </row>
    <row r="38" spans="1:14" ht="7.5" customHeight="1" x14ac:dyDescent="0.15">
      <c r="A38" s="148"/>
      <c r="B38" s="151"/>
      <c r="C38" s="148"/>
      <c r="D38" s="148"/>
      <c r="E38" s="156"/>
      <c r="F38" s="160"/>
      <c r="G38" s="164"/>
      <c r="H38" s="164"/>
      <c r="I38" s="148"/>
      <c r="J38" s="148"/>
      <c r="K38" s="167"/>
      <c r="L38" s="169"/>
      <c r="M38" s="164"/>
      <c r="N38" s="164"/>
    </row>
    <row r="39" spans="1:14" ht="7.5" customHeight="1" x14ac:dyDescent="0.15">
      <c r="A39" s="147"/>
      <c r="B39" s="150"/>
      <c r="C39" s="153"/>
      <c r="D39" s="153"/>
      <c r="E39" s="157"/>
      <c r="F39" s="158"/>
      <c r="G39" s="162"/>
      <c r="H39" s="162"/>
      <c r="I39" s="147"/>
      <c r="J39" s="147"/>
      <c r="K39" s="166"/>
      <c r="L39" s="168"/>
      <c r="M39" s="162"/>
      <c r="N39" s="162"/>
    </row>
    <row r="40" spans="1:14" ht="18" customHeight="1" x14ac:dyDescent="0.15">
      <c r="A40" s="296" t="s">
        <v>8</v>
      </c>
      <c r="B40" s="308" t="s">
        <v>254</v>
      </c>
      <c r="C40" s="309"/>
      <c r="D40" s="309"/>
      <c r="E40" s="310"/>
      <c r="F40" s="159">
        <f t="shared" ref="F40:N40" si="5">SUM(F41:F52)</f>
        <v>3974</v>
      </c>
      <c r="G40" s="159">
        <f t="shared" si="5"/>
        <v>254</v>
      </c>
      <c r="H40" s="159">
        <f t="shared" si="5"/>
        <v>245</v>
      </c>
      <c r="I40" s="159">
        <f t="shared" si="5"/>
        <v>338</v>
      </c>
      <c r="J40" s="159">
        <f t="shared" si="5"/>
        <v>383</v>
      </c>
      <c r="K40" s="159">
        <f t="shared" si="5"/>
        <v>1110</v>
      </c>
      <c r="L40" s="159">
        <f t="shared" si="5"/>
        <v>654</v>
      </c>
      <c r="M40" s="159">
        <f t="shared" si="5"/>
        <v>398</v>
      </c>
      <c r="N40" s="159">
        <f t="shared" si="5"/>
        <v>592</v>
      </c>
    </row>
    <row r="41" spans="1:14" ht="18" customHeight="1" x14ac:dyDescent="0.15">
      <c r="A41" s="296"/>
      <c r="B41" s="311" t="s">
        <v>101</v>
      </c>
      <c r="C41" s="312"/>
      <c r="D41" s="312"/>
      <c r="E41" s="313"/>
      <c r="F41" s="124">
        <f t="shared" ref="F41:F52" si="6">SUM(G41:N41)</f>
        <v>15</v>
      </c>
      <c r="G41" s="124">
        <v>1</v>
      </c>
      <c r="H41" s="124">
        <v>1</v>
      </c>
      <c r="I41" s="165">
        <v>1</v>
      </c>
      <c r="J41" s="165">
        <v>1</v>
      </c>
      <c r="K41" s="165">
        <v>4</v>
      </c>
      <c r="L41" s="165">
        <v>4</v>
      </c>
      <c r="M41" s="124">
        <v>1</v>
      </c>
      <c r="N41" s="124">
        <v>2</v>
      </c>
    </row>
    <row r="42" spans="1:14" ht="18" customHeight="1" x14ac:dyDescent="0.15">
      <c r="A42" s="296"/>
      <c r="B42" s="301" t="s">
        <v>248</v>
      </c>
      <c r="C42" s="302"/>
      <c r="D42" s="302"/>
      <c r="E42" s="303"/>
      <c r="F42" s="124">
        <f t="shared" si="6"/>
        <v>643</v>
      </c>
      <c r="G42" s="124">
        <v>28</v>
      </c>
      <c r="H42" s="124">
        <v>27</v>
      </c>
      <c r="I42" s="124">
        <v>48</v>
      </c>
      <c r="J42" s="165">
        <v>57</v>
      </c>
      <c r="K42" s="124">
        <v>219</v>
      </c>
      <c r="L42" s="124">
        <v>123</v>
      </c>
      <c r="M42" s="124">
        <v>62</v>
      </c>
      <c r="N42" s="124">
        <v>79</v>
      </c>
    </row>
    <row r="43" spans="1:14" ht="18" customHeight="1" x14ac:dyDescent="0.15">
      <c r="A43" s="296"/>
      <c r="B43" s="301" t="s">
        <v>224</v>
      </c>
      <c r="C43" s="302"/>
      <c r="D43" s="302"/>
      <c r="E43" s="303"/>
      <c r="F43" s="165">
        <f t="shared" si="6"/>
        <v>854</v>
      </c>
      <c r="G43" s="165">
        <v>55</v>
      </c>
      <c r="H43" s="165">
        <v>51</v>
      </c>
      <c r="I43" s="165">
        <v>71</v>
      </c>
      <c r="J43" s="165">
        <v>84</v>
      </c>
      <c r="K43" s="165">
        <v>267</v>
      </c>
      <c r="L43" s="165">
        <v>150</v>
      </c>
      <c r="M43" s="165">
        <v>74</v>
      </c>
      <c r="N43" s="165">
        <v>102</v>
      </c>
    </row>
    <row r="44" spans="1:14" ht="18" customHeight="1" x14ac:dyDescent="0.15">
      <c r="A44" s="296"/>
      <c r="B44" s="301" t="s">
        <v>249</v>
      </c>
      <c r="C44" s="302"/>
      <c r="D44" s="302"/>
      <c r="E44" s="303"/>
      <c r="F44" s="165">
        <f t="shared" si="6"/>
        <v>425</v>
      </c>
      <c r="G44" s="165">
        <v>28</v>
      </c>
      <c r="H44" s="165">
        <v>24</v>
      </c>
      <c r="I44" s="165">
        <v>32</v>
      </c>
      <c r="J44" s="165">
        <v>35</v>
      </c>
      <c r="K44" s="165">
        <v>124</v>
      </c>
      <c r="L44" s="165">
        <v>66</v>
      </c>
      <c r="M44" s="165">
        <v>47</v>
      </c>
      <c r="N44" s="165">
        <v>69</v>
      </c>
    </row>
    <row r="45" spans="1:14" ht="18" customHeight="1" x14ac:dyDescent="0.15">
      <c r="A45" s="296"/>
      <c r="B45" s="301" t="s">
        <v>169</v>
      </c>
      <c r="C45" s="302"/>
      <c r="D45" s="302"/>
      <c r="E45" s="303"/>
      <c r="F45" s="165">
        <f t="shared" si="6"/>
        <v>790</v>
      </c>
      <c r="G45" s="165">
        <v>58</v>
      </c>
      <c r="H45" s="165">
        <v>47</v>
      </c>
      <c r="I45" s="165">
        <v>52</v>
      </c>
      <c r="J45" s="165">
        <v>72</v>
      </c>
      <c r="K45" s="165">
        <v>227</v>
      </c>
      <c r="L45" s="165">
        <v>118</v>
      </c>
      <c r="M45" s="165">
        <v>92</v>
      </c>
      <c r="N45" s="165">
        <v>124</v>
      </c>
    </row>
    <row r="46" spans="1:14" ht="18" customHeight="1" x14ac:dyDescent="0.15">
      <c r="A46" s="296"/>
      <c r="B46" s="301" t="s">
        <v>250</v>
      </c>
      <c r="C46" s="302"/>
      <c r="D46" s="302"/>
      <c r="E46" s="303"/>
      <c r="F46" s="165">
        <f t="shared" si="6"/>
        <v>7</v>
      </c>
      <c r="G46" s="165" t="s">
        <v>26</v>
      </c>
      <c r="H46" s="165" t="s">
        <v>26</v>
      </c>
      <c r="I46" s="165" t="s">
        <v>26</v>
      </c>
      <c r="J46" s="165" t="s">
        <v>26</v>
      </c>
      <c r="K46" s="165">
        <v>5</v>
      </c>
      <c r="L46" s="165" t="s">
        <v>26</v>
      </c>
      <c r="M46" s="165" t="s">
        <v>26</v>
      </c>
      <c r="N46" s="165">
        <v>2</v>
      </c>
    </row>
    <row r="47" spans="1:14" ht="18" customHeight="1" x14ac:dyDescent="0.15">
      <c r="A47" s="296"/>
      <c r="B47" s="301" t="s">
        <v>251</v>
      </c>
      <c r="C47" s="302"/>
      <c r="D47" s="302"/>
      <c r="E47" s="303"/>
      <c r="F47" s="165">
        <f t="shared" si="6"/>
        <v>310</v>
      </c>
      <c r="G47" s="165">
        <v>20</v>
      </c>
      <c r="H47" s="165">
        <v>25</v>
      </c>
      <c r="I47" s="165">
        <v>24</v>
      </c>
      <c r="J47" s="165">
        <v>22</v>
      </c>
      <c r="K47" s="165">
        <v>31</v>
      </c>
      <c r="L47" s="165">
        <v>72</v>
      </c>
      <c r="M47" s="165">
        <v>39</v>
      </c>
      <c r="N47" s="165">
        <v>77</v>
      </c>
    </row>
    <row r="48" spans="1:14" ht="18" customHeight="1" x14ac:dyDescent="0.15">
      <c r="A48" s="296"/>
      <c r="B48" s="301" t="s">
        <v>196</v>
      </c>
      <c r="C48" s="302"/>
      <c r="D48" s="302"/>
      <c r="E48" s="303"/>
      <c r="F48" s="165">
        <f t="shared" si="6"/>
        <v>624</v>
      </c>
      <c r="G48" s="165">
        <v>45</v>
      </c>
      <c r="H48" s="165">
        <v>51</v>
      </c>
      <c r="I48" s="165">
        <v>86</v>
      </c>
      <c r="J48" s="165">
        <v>75</v>
      </c>
      <c r="K48" s="165">
        <v>135</v>
      </c>
      <c r="L48" s="165">
        <v>70</v>
      </c>
      <c r="M48" s="165">
        <v>61</v>
      </c>
      <c r="N48" s="165">
        <v>101</v>
      </c>
    </row>
    <row r="49" spans="1:14" ht="18" customHeight="1" x14ac:dyDescent="0.15">
      <c r="A49" s="296"/>
      <c r="B49" s="301" t="s">
        <v>252</v>
      </c>
      <c r="C49" s="302"/>
      <c r="D49" s="302"/>
      <c r="E49" s="303"/>
      <c r="F49" s="165">
        <f t="shared" si="6"/>
        <v>3</v>
      </c>
      <c r="G49" s="165">
        <v>1</v>
      </c>
      <c r="H49" s="165" t="s">
        <v>26</v>
      </c>
      <c r="I49" s="165">
        <v>1</v>
      </c>
      <c r="J49" s="165" t="s">
        <v>26</v>
      </c>
      <c r="K49" s="165">
        <v>1</v>
      </c>
      <c r="L49" s="165" t="s">
        <v>26</v>
      </c>
      <c r="M49" s="165" t="s">
        <v>26</v>
      </c>
      <c r="N49" s="165" t="s">
        <v>26</v>
      </c>
    </row>
    <row r="50" spans="1:14" ht="18" customHeight="1" x14ac:dyDescent="0.15">
      <c r="A50" s="296"/>
      <c r="B50" s="301" t="s">
        <v>253</v>
      </c>
      <c r="C50" s="302"/>
      <c r="D50" s="302"/>
      <c r="E50" s="303"/>
      <c r="F50" s="165">
        <f t="shared" si="6"/>
        <v>14</v>
      </c>
      <c r="G50" s="165">
        <v>1</v>
      </c>
      <c r="H50" s="165">
        <v>1</v>
      </c>
      <c r="I50" s="165">
        <v>2</v>
      </c>
      <c r="J50" s="165" t="s">
        <v>26</v>
      </c>
      <c r="K50" s="165">
        <v>4</v>
      </c>
      <c r="L50" s="165">
        <v>4</v>
      </c>
      <c r="M50" s="165">
        <v>1</v>
      </c>
      <c r="N50" s="165">
        <v>1</v>
      </c>
    </row>
    <row r="51" spans="1:14" ht="18" customHeight="1" x14ac:dyDescent="0.15">
      <c r="A51" s="296"/>
      <c r="B51" s="301" t="s">
        <v>157</v>
      </c>
      <c r="C51" s="302"/>
      <c r="D51" s="302"/>
      <c r="E51" s="303"/>
      <c r="F51" s="165">
        <f t="shared" si="6"/>
        <v>270</v>
      </c>
      <c r="G51" s="165">
        <v>17</v>
      </c>
      <c r="H51" s="165">
        <v>16</v>
      </c>
      <c r="I51" s="165">
        <v>20</v>
      </c>
      <c r="J51" s="165">
        <v>34</v>
      </c>
      <c r="K51" s="165">
        <v>88</v>
      </c>
      <c r="L51" s="165">
        <v>45</v>
      </c>
      <c r="M51" s="165">
        <v>20</v>
      </c>
      <c r="N51" s="165">
        <v>30</v>
      </c>
    </row>
    <row r="52" spans="1:14" ht="18" customHeight="1" x14ac:dyDescent="0.15">
      <c r="A52" s="296"/>
      <c r="B52" s="301" t="s">
        <v>228</v>
      </c>
      <c r="C52" s="302"/>
      <c r="D52" s="302"/>
      <c r="E52" s="303"/>
      <c r="F52" s="165">
        <f t="shared" si="6"/>
        <v>19</v>
      </c>
      <c r="G52" s="165" t="s">
        <v>26</v>
      </c>
      <c r="H52" s="165">
        <v>2</v>
      </c>
      <c r="I52" s="165">
        <v>1</v>
      </c>
      <c r="J52" s="165">
        <v>3</v>
      </c>
      <c r="K52" s="165">
        <v>5</v>
      </c>
      <c r="L52" s="165">
        <v>2</v>
      </c>
      <c r="M52" s="165">
        <v>1</v>
      </c>
      <c r="N52" s="165">
        <v>5</v>
      </c>
    </row>
    <row r="53" spans="1:14" ht="7.5" customHeight="1" x14ac:dyDescent="0.15">
      <c r="A53" s="149"/>
      <c r="B53" s="116"/>
      <c r="C53" s="116"/>
      <c r="D53" s="116"/>
      <c r="E53" s="149"/>
      <c r="F53" s="161"/>
      <c r="G53" s="161"/>
      <c r="H53" s="161"/>
      <c r="I53" s="116"/>
      <c r="J53" s="116"/>
      <c r="K53" s="116"/>
      <c r="L53" s="116"/>
      <c r="M53" s="116"/>
      <c r="N53" s="116"/>
    </row>
    <row r="54" spans="1:14" x14ac:dyDescent="0.15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</row>
    <row r="55" spans="1:14" ht="8.25" customHeight="1" x14ac:dyDescent="0.15"/>
  </sheetData>
  <mergeCells count="52">
    <mergeCell ref="B13:E13"/>
    <mergeCell ref="B14:E14"/>
    <mergeCell ref="B25:E25"/>
    <mergeCell ref="B26:E26"/>
    <mergeCell ref="B15:E15"/>
    <mergeCell ref="B16:E16"/>
    <mergeCell ref="B17:E17"/>
    <mergeCell ref="B18:E18"/>
    <mergeCell ref="B19:E19"/>
    <mergeCell ref="B27:E27"/>
    <mergeCell ref="B28:E28"/>
    <mergeCell ref="B29:E29"/>
    <mergeCell ref="B30:E30"/>
    <mergeCell ref="B31:E31"/>
    <mergeCell ref="B43:E43"/>
    <mergeCell ref="B32:E32"/>
    <mergeCell ref="B33:E33"/>
    <mergeCell ref="B34:E34"/>
    <mergeCell ref="B35:E35"/>
    <mergeCell ref="B36:E36"/>
    <mergeCell ref="B49:E49"/>
    <mergeCell ref="B50:E50"/>
    <mergeCell ref="B51:E51"/>
    <mergeCell ref="B52:E52"/>
    <mergeCell ref="A5:E6"/>
    <mergeCell ref="A25:A37"/>
    <mergeCell ref="A40:A52"/>
    <mergeCell ref="B44:E44"/>
    <mergeCell ref="B45:E45"/>
    <mergeCell ref="B46:E46"/>
    <mergeCell ref="B47:E47"/>
    <mergeCell ref="B48:E48"/>
    <mergeCell ref="B37:E37"/>
    <mergeCell ref="B40:E40"/>
    <mergeCell ref="B41:E41"/>
    <mergeCell ref="B42:E42"/>
    <mergeCell ref="K5:K6"/>
    <mergeCell ref="L5:L6"/>
    <mergeCell ref="M5:M6"/>
    <mergeCell ref="N5:N6"/>
    <mergeCell ref="A11:A22"/>
    <mergeCell ref="F5:F6"/>
    <mergeCell ref="G5:G6"/>
    <mergeCell ref="H5:H6"/>
    <mergeCell ref="I5:I6"/>
    <mergeCell ref="J5:J6"/>
    <mergeCell ref="B20:E20"/>
    <mergeCell ref="B21:E21"/>
    <mergeCell ref="B22:E22"/>
    <mergeCell ref="B8:E8"/>
    <mergeCell ref="B11:E11"/>
    <mergeCell ref="B12:E12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3.5" x14ac:dyDescent="0.1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 x14ac:dyDescent="0.15">
      <c r="A1" s="347" t="s">
        <v>88</v>
      </c>
      <c r="B1" s="347"/>
      <c r="C1" s="347"/>
      <c r="D1" s="347"/>
    </row>
    <row r="3" spans="1:14" ht="14.25" x14ac:dyDescent="0.15">
      <c r="A3" s="152" t="s">
        <v>158</v>
      </c>
    </row>
    <row r="4" spans="1:14" x14ac:dyDescent="0.15">
      <c r="A4" s="115"/>
      <c r="B4" s="115"/>
      <c r="C4" s="115"/>
      <c r="D4" s="115"/>
      <c r="E4" s="115"/>
      <c r="F4" s="115"/>
      <c r="G4" s="115"/>
      <c r="H4" s="110"/>
      <c r="I4" s="115"/>
      <c r="J4" s="140"/>
      <c r="K4" s="140"/>
      <c r="L4" s="140"/>
      <c r="M4" s="140"/>
      <c r="N4" s="140" t="s">
        <v>192</v>
      </c>
    </row>
    <row r="5" spans="1:14" ht="6" customHeight="1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</row>
    <row r="6" spans="1:14" x14ac:dyDescent="0.15">
      <c r="A6" s="321" t="s">
        <v>208</v>
      </c>
      <c r="B6" s="321"/>
      <c r="C6" s="321"/>
      <c r="D6" s="321"/>
      <c r="E6" s="321"/>
      <c r="F6" s="286" t="s">
        <v>1</v>
      </c>
      <c r="G6" s="323"/>
      <c r="H6" s="348" t="s">
        <v>159</v>
      </c>
      <c r="I6" s="349"/>
      <c r="J6" s="348" t="s">
        <v>159</v>
      </c>
      <c r="K6" s="349"/>
      <c r="L6" s="348" t="s">
        <v>160</v>
      </c>
      <c r="M6" s="349"/>
      <c r="N6" s="349"/>
    </row>
    <row r="7" spans="1:14" x14ac:dyDescent="0.15">
      <c r="A7" s="322"/>
      <c r="B7" s="322"/>
      <c r="C7" s="322"/>
      <c r="D7" s="322"/>
      <c r="E7" s="322"/>
      <c r="F7" s="287"/>
      <c r="G7" s="324"/>
      <c r="H7" s="350" t="s">
        <v>161</v>
      </c>
      <c r="I7" s="351"/>
      <c r="J7" s="350" t="s">
        <v>152</v>
      </c>
      <c r="K7" s="351"/>
      <c r="L7" s="350" t="s">
        <v>163</v>
      </c>
      <c r="M7" s="351"/>
      <c r="N7" s="351"/>
    </row>
    <row r="8" spans="1:14" ht="6.75" customHeight="1" x14ac:dyDescent="0.15">
      <c r="A8" s="154"/>
      <c r="B8" s="154"/>
      <c r="C8" s="154"/>
      <c r="D8" s="154"/>
      <c r="E8" s="154"/>
      <c r="F8" s="144"/>
      <c r="G8" s="130"/>
      <c r="H8" s="115"/>
      <c r="I8" s="115"/>
      <c r="J8" s="115"/>
      <c r="K8" s="115"/>
      <c r="L8" s="115"/>
      <c r="M8" s="115"/>
      <c r="N8" s="110"/>
    </row>
    <row r="9" spans="1:14" ht="19.5" customHeight="1" x14ac:dyDescent="0.15">
      <c r="A9" s="336" t="s">
        <v>164</v>
      </c>
      <c r="B9" s="336"/>
      <c r="C9" s="336"/>
      <c r="D9" s="336"/>
      <c r="E9" s="337"/>
      <c r="F9" s="338">
        <f>F10+F13</f>
        <v>0</v>
      </c>
      <c r="G9" s="339"/>
      <c r="H9" s="339">
        <f>H10+H13</f>
        <v>0</v>
      </c>
      <c r="I9" s="339"/>
      <c r="J9" s="339">
        <f>J10+J13</f>
        <v>0</v>
      </c>
      <c r="K9" s="339"/>
      <c r="L9" s="339">
        <f>L10+L13</f>
        <v>0</v>
      </c>
      <c r="M9" s="339"/>
      <c r="N9" s="110"/>
    </row>
    <row r="10" spans="1:14" ht="19.5" customHeight="1" x14ac:dyDescent="0.15">
      <c r="A10" s="171"/>
      <c r="B10" s="344" t="s">
        <v>165</v>
      </c>
      <c r="C10" s="344"/>
      <c r="D10" s="344"/>
      <c r="E10" s="345"/>
      <c r="F10" s="338">
        <f>F11+F12</f>
        <v>0</v>
      </c>
      <c r="G10" s="339"/>
      <c r="H10" s="346">
        <f>H11+H12</f>
        <v>0</v>
      </c>
      <c r="I10" s="346"/>
      <c r="J10" s="346">
        <f>J12</f>
        <v>0</v>
      </c>
      <c r="K10" s="346"/>
      <c r="L10" s="346">
        <f>L12</f>
        <v>0</v>
      </c>
      <c r="M10" s="346"/>
      <c r="N10" s="110"/>
    </row>
    <row r="11" spans="1:14" ht="19.5" customHeight="1" x14ac:dyDescent="0.15">
      <c r="A11" s="171"/>
      <c r="B11" s="171"/>
      <c r="C11" s="336" t="s">
        <v>166</v>
      </c>
      <c r="D11" s="336"/>
      <c r="E11" s="337"/>
      <c r="F11" s="338">
        <f>H11</f>
        <v>0</v>
      </c>
      <c r="G11" s="339"/>
      <c r="H11" s="340"/>
      <c r="I11" s="340"/>
      <c r="J11" s="340"/>
      <c r="K11" s="340"/>
      <c r="L11" s="340"/>
      <c r="M11" s="340"/>
      <c r="N11" s="110"/>
    </row>
    <row r="12" spans="1:14" ht="19.5" customHeight="1" x14ac:dyDescent="0.15">
      <c r="A12" s="171"/>
      <c r="B12" s="171"/>
      <c r="C12" s="336" t="s">
        <v>168</v>
      </c>
      <c r="D12" s="336"/>
      <c r="E12" s="337"/>
      <c r="F12" s="338">
        <f>H12+J12</f>
        <v>0</v>
      </c>
      <c r="G12" s="339"/>
      <c r="H12" s="340"/>
      <c r="I12" s="340"/>
      <c r="J12" s="340"/>
      <c r="K12" s="340"/>
      <c r="L12" s="340"/>
      <c r="M12" s="340"/>
      <c r="N12" s="110"/>
    </row>
    <row r="13" spans="1:14" ht="19.5" customHeight="1" x14ac:dyDescent="0.15">
      <c r="A13" s="171"/>
      <c r="B13" s="336" t="s">
        <v>170</v>
      </c>
      <c r="C13" s="336"/>
      <c r="D13" s="336"/>
      <c r="E13" s="337"/>
      <c r="F13" s="338">
        <f>F14+F21</f>
        <v>0</v>
      </c>
      <c r="G13" s="339"/>
      <c r="H13" s="339">
        <f>H14+H21</f>
        <v>0</v>
      </c>
      <c r="I13" s="339"/>
      <c r="J13" s="339">
        <f>J14+J21</f>
        <v>0</v>
      </c>
      <c r="K13" s="339"/>
      <c r="L13" s="339">
        <f>L14+L21</f>
        <v>0</v>
      </c>
      <c r="M13" s="339"/>
      <c r="N13" s="110"/>
    </row>
    <row r="14" spans="1:14" ht="19.5" customHeight="1" x14ac:dyDescent="0.15">
      <c r="A14" s="171"/>
      <c r="B14" s="171"/>
      <c r="C14" s="336" t="s">
        <v>172</v>
      </c>
      <c r="D14" s="336"/>
      <c r="E14" s="337"/>
      <c r="F14" s="338">
        <f>SUM(F15:F19)</f>
        <v>0</v>
      </c>
      <c r="G14" s="339"/>
      <c r="H14" s="339">
        <f>SUM(H15:H19)</f>
        <v>0</v>
      </c>
      <c r="I14" s="339"/>
      <c r="J14" s="339">
        <f>SUM(J15:J19)</f>
        <v>0</v>
      </c>
      <c r="K14" s="339"/>
      <c r="L14" s="339">
        <f>SUM(L15:L19)</f>
        <v>0</v>
      </c>
      <c r="M14" s="339"/>
      <c r="N14" s="110"/>
    </row>
    <row r="15" spans="1:14" ht="19.5" customHeight="1" x14ac:dyDescent="0.15">
      <c r="A15" s="171"/>
      <c r="B15" s="171"/>
      <c r="C15" s="171"/>
      <c r="D15" s="336" t="s">
        <v>28</v>
      </c>
      <c r="E15" s="337"/>
      <c r="F15" s="338">
        <f>H15+J15</f>
        <v>0</v>
      </c>
      <c r="G15" s="339"/>
      <c r="H15" s="340"/>
      <c r="I15" s="340"/>
      <c r="J15" s="340"/>
      <c r="K15" s="340"/>
      <c r="L15" s="340"/>
      <c r="M15" s="340"/>
      <c r="N15" s="110"/>
    </row>
    <row r="16" spans="1:14" ht="19.5" customHeight="1" x14ac:dyDescent="0.15">
      <c r="A16" s="171"/>
      <c r="B16" s="171"/>
      <c r="C16" s="171"/>
      <c r="D16" s="336" t="s">
        <v>34</v>
      </c>
      <c r="E16" s="337"/>
      <c r="F16" s="338">
        <f>H16</f>
        <v>0</v>
      </c>
      <c r="G16" s="339"/>
      <c r="H16" s="340"/>
      <c r="I16" s="340"/>
      <c r="J16" s="340"/>
      <c r="K16" s="340"/>
      <c r="L16" s="340"/>
      <c r="M16" s="340"/>
      <c r="N16" s="110"/>
    </row>
    <row r="17" spans="1:14" ht="19.5" customHeight="1" x14ac:dyDescent="0.15">
      <c r="A17" s="171"/>
      <c r="B17" s="171"/>
      <c r="C17" s="171"/>
      <c r="D17" s="336" t="s">
        <v>45</v>
      </c>
      <c r="E17" s="337"/>
      <c r="F17" s="338">
        <f>H17</f>
        <v>0</v>
      </c>
      <c r="G17" s="339"/>
      <c r="H17" s="340"/>
      <c r="I17" s="340"/>
      <c r="J17" s="340"/>
      <c r="K17" s="340"/>
      <c r="L17" s="340"/>
      <c r="M17" s="340"/>
      <c r="N17" s="110"/>
    </row>
    <row r="18" spans="1:14" ht="19.5" customHeight="1" x14ac:dyDescent="0.15">
      <c r="A18" s="171"/>
      <c r="B18" s="171"/>
      <c r="C18" s="171"/>
      <c r="D18" s="336" t="s">
        <v>57</v>
      </c>
      <c r="E18" s="337"/>
      <c r="F18" s="338">
        <f>H18+J18</f>
        <v>0</v>
      </c>
      <c r="G18" s="339"/>
      <c r="H18" s="340"/>
      <c r="I18" s="340"/>
      <c r="J18" s="340"/>
      <c r="K18" s="340"/>
      <c r="L18" s="340"/>
      <c r="M18" s="340"/>
      <c r="N18" s="110"/>
    </row>
    <row r="19" spans="1:14" ht="19.5" customHeight="1" x14ac:dyDescent="0.15">
      <c r="A19" s="171"/>
      <c r="B19" s="171"/>
      <c r="C19" s="171"/>
      <c r="D19" s="336" t="s">
        <v>173</v>
      </c>
      <c r="E19" s="337"/>
      <c r="F19" s="338">
        <f>H19+J19</f>
        <v>0</v>
      </c>
      <c r="G19" s="339"/>
      <c r="H19" s="340"/>
      <c r="I19" s="340"/>
      <c r="J19" s="340"/>
      <c r="K19" s="340"/>
      <c r="L19" s="340"/>
      <c r="M19" s="340"/>
      <c r="N19" s="110"/>
    </row>
    <row r="20" spans="1:14" ht="7.5" customHeight="1" x14ac:dyDescent="0.15">
      <c r="A20" s="171"/>
      <c r="B20" s="171"/>
      <c r="C20" s="171"/>
      <c r="D20" s="171"/>
      <c r="E20" s="171"/>
      <c r="F20" s="177"/>
      <c r="G20" s="165"/>
      <c r="H20" s="184"/>
      <c r="I20" s="184"/>
      <c r="J20" s="184"/>
      <c r="K20" s="184"/>
      <c r="L20" s="184"/>
      <c r="M20" s="184"/>
      <c r="N20" s="110"/>
    </row>
    <row r="21" spans="1:14" ht="19.5" customHeight="1" x14ac:dyDescent="0.15">
      <c r="A21" s="171"/>
      <c r="B21" s="171"/>
      <c r="C21" s="336" t="s">
        <v>77</v>
      </c>
      <c r="D21" s="336"/>
      <c r="E21" s="337"/>
      <c r="F21" s="338">
        <f>F22+F26</f>
        <v>0</v>
      </c>
      <c r="G21" s="339"/>
      <c r="H21" s="339">
        <f>H22+H26</f>
        <v>0</v>
      </c>
      <c r="I21" s="339"/>
      <c r="J21" s="339">
        <f>J22+J26</f>
        <v>0</v>
      </c>
      <c r="K21" s="339"/>
      <c r="L21" s="339">
        <f>L22+L26</f>
        <v>0</v>
      </c>
      <c r="M21" s="339"/>
      <c r="N21" s="110"/>
    </row>
    <row r="22" spans="1:14" ht="19.5" customHeight="1" x14ac:dyDescent="0.15">
      <c r="A22" s="171"/>
      <c r="B22" s="171"/>
      <c r="C22" s="336" t="s">
        <v>67</v>
      </c>
      <c r="D22" s="336"/>
      <c r="E22" s="337"/>
      <c r="F22" s="338">
        <f>SUM(F23:F25)</f>
        <v>0</v>
      </c>
      <c r="G22" s="339"/>
      <c r="H22" s="339">
        <f>SUM(H23:H25)</f>
        <v>0</v>
      </c>
      <c r="I22" s="339"/>
      <c r="J22" s="339">
        <f>SUM(J23:J25)</f>
        <v>0</v>
      </c>
      <c r="K22" s="339"/>
      <c r="L22" s="339">
        <f>SUM(L23:L25)</f>
        <v>0</v>
      </c>
      <c r="M22" s="339"/>
      <c r="N22" s="110"/>
    </row>
    <row r="23" spans="1:14" ht="19.5" customHeight="1" x14ac:dyDescent="0.15">
      <c r="A23" s="171"/>
      <c r="B23" s="171"/>
      <c r="C23" s="171"/>
      <c r="D23" s="336" t="s">
        <v>93</v>
      </c>
      <c r="E23" s="337"/>
      <c r="F23" s="338">
        <f>H23+J23</f>
        <v>0</v>
      </c>
      <c r="G23" s="339"/>
      <c r="H23" s="340"/>
      <c r="I23" s="340"/>
      <c r="J23" s="340"/>
      <c r="K23" s="340"/>
      <c r="L23" s="340"/>
      <c r="M23" s="340"/>
      <c r="N23" s="110"/>
    </row>
    <row r="24" spans="1:14" ht="19.5" customHeight="1" x14ac:dyDescent="0.15">
      <c r="A24" s="171"/>
      <c r="B24" s="171"/>
      <c r="C24" s="171"/>
      <c r="D24" s="336" t="s">
        <v>174</v>
      </c>
      <c r="E24" s="337"/>
      <c r="F24" s="338">
        <f>H24+J24</f>
        <v>0</v>
      </c>
      <c r="G24" s="339"/>
      <c r="H24" s="340"/>
      <c r="I24" s="340"/>
      <c r="J24" s="340"/>
      <c r="K24" s="340"/>
      <c r="L24" s="340"/>
      <c r="M24" s="340"/>
      <c r="N24" s="110"/>
    </row>
    <row r="25" spans="1:14" ht="19.5" customHeight="1" x14ac:dyDescent="0.15">
      <c r="A25" s="171"/>
      <c r="B25" s="171"/>
      <c r="C25" s="171"/>
      <c r="D25" s="336" t="s">
        <v>173</v>
      </c>
      <c r="E25" s="337"/>
      <c r="F25" s="338">
        <f>H25</f>
        <v>0</v>
      </c>
      <c r="G25" s="339"/>
      <c r="H25" s="340"/>
      <c r="I25" s="340"/>
      <c r="J25" s="340"/>
      <c r="K25" s="340"/>
      <c r="L25" s="340"/>
      <c r="M25" s="340"/>
      <c r="N25" s="110"/>
    </row>
    <row r="26" spans="1:14" ht="19.5" customHeight="1" x14ac:dyDescent="0.15">
      <c r="A26" s="170"/>
      <c r="B26" s="170"/>
      <c r="C26" s="341" t="s">
        <v>66</v>
      </c>
      <c r="D26" s="341"/>
      <c r="E26" s="342"/>
      <c r="F26" s="338">
        <f>H26</f>
        <v>0</v>
      </c>
      <c r="G26" s="339"/>
      <c r="H26" s="343"/>
      <c r="I26" s="343"/>
      <c r="J26" s="340"/>
      <c r="K26" s="340"/>
      <c r="L26" s="340"/>
      <c r="M26" s="340"/>
      <c r="N26" s="110"/>
    </row>
    <row r="27" spans="1:14" ht="7.5" customHeight="1" x14ac:dyDescent="0.15">
      <c r="A27" s="116"/>
      <c r="B27" s="116"/>
      <c r="C27" s="116"/>
      <c r="D27" s="116"/>
      <c r="E27" s="116"/>
      <c r="F27" s="122"/>
      <c r="G27" s="116"/>
      <c r="H27" s="116"/>
      <c r="I27" s="116"/>
      <c r="J27" s="116"/>
      <c r="K27" s="116"/>
      <c r="L27" s="116"/>
      <c r="M27" s="116"/>
      <c r="N27" s="116"/>
    </row>
    <row r="30" spans="1:14" ht="14.25" x14ac:dyDescent="0.15">
      <c r="A30" s="152" t="s">
        <v>148</v>
      </c>
      <c r="B30" s="173"/>
      <c r="C30" s="173"/>
      <c r="D30" s="173"/>
      <c r="E30" s="173"/>
      <c r="F30" s="173"/>
      <c r="G30" s="173"/>
      <c r="H30" s="173"/>
      <c r="I30" s="173"/>
      <c r="J30" s="173"/>
    </row>
    <row r="31" spans="1:14" x14ac:dyDescent="0.15">
      <c r="A31" s="172"/>
      <c r="B31" s="110"/>
      <c r="C31" s="110"/>
      <c r="D31" s="110"/>
      <c r="E31" s="110"/>
      <c r="F31" s="110"/>
      <c r="G31" s="110"/>
      <c r="H31" s="110"/>
      <c r="I31" s="110"/>
      <c r="J31" s="110"/>
      <c r="K31" s="187"/>
      <c r="M31" s="187"/>
      <c r="N31" s="140" t="s">
        <v>143</v>
      </c>
    </row>
    <row r="32" spans="1:14" x14ac:dyDescent="0.15">
      <c r="A32" s="116"/>
      <c r="B32" s="116"/>
      <c r="C32" s="116"/>
      <c r="D32" s="116"/>
      <c r="E32" s="110"/>
      <c r="F32" s="116"/>
      <c r="G32" s="116"/>
      <c r="H32" s="116"/>
      <c r="I32" s="116"/>
      <c r="J32" s="116"/>
      <c r="K32" s="116"/>
      <c r="L32" s="116"/>
      <c r="M32" s="116"/>
      <c r="N32" s="116"/>
    </row>
    <row r="33" spans="1:14" x14ac:dyDescent="0.15">
      <c r="A33" s="321" t="s">
        <v>92</v>
      </c>
      <c r="B33" s="321"/>
      <c r="C33" s="321"/>
      <c r="D33" s="284"/>
      <c r="E33" s="331" t="s">
        <v>29</v>
      </c>
      <c r="F33" s="332"/>
      <c r="G33" s="332"/>
      <c r="H33" s="332"/>
      <c r="I33" s="333"/>
      <c r="J33" s="331" t="s">
        <v>155</v>
      </c>
      <c r="K33" s="332"/>
      <c r="L33" s="332"/>
      <c r="M33" s="331" t="s">
        <v>156</v>
      </c>
      <c r="N33" s="332"/>
    </row>
    <row r="34" spans="1:14" ht="13.5" customHeight="1" x14ac:dyDescent="0.15">
      <c r="A34" s="325"/>
      <c r="B34" s="325"/>
      <c r="C34" s="325"/>
      <c r="D34" s="326"/>
      <c r="E34" s="327" t="s">
        <v>1</v>
      </c>
      <c r="F34" s="178"/>
      <c r="G34" s="178"/>
      <c r="H34" s="328" t="s">
        <v>3</v>
      </c>
      <c r="I34" s="329" t="s">
        <v>8</v>
      </c>
      <c r="J34" s="327" t="s">
        <v>1</v>
      </c>
      <c r="K34" s="188" t="s">
        <v>118</v>
      </c>
      <c r="L34" s="190" t="s">
        <v>176</v>
      </c>
      <c r="M34" s="188" t="s">
        <v>118</v>
      </c>
      <c r="N34" s="193" t="s">
        <v>176</v>
      </c>
    </row>
    <row r="35" spans="1:14" x14ac:dyDescent="0.15">
      <c r="A35" s="322"/>
      <c r="B35" s="322"/>
      <c r="C35" s="322"/>
      <c r="D35" s="285"/>
      <c r="E35" s="287"/>
      <c r="F35" s="179" t="s">
        <v>177</v>
      </c>
      <c r="G35" s="179" t="s">
        <v>178</v>
      </c>
      <c r="H35" s="295"/>
      <c r="I35" s="330"/>
      <c r="J35" s="287"/>
      <c r="K35" s="189" t="s">
        <v>41</v>
      </c>
      <c r="L35" s="191" t="s">
        <v>179</v>
      </c>
      <c r="M35" s="189" t="s">
        <v>41</v>
      </c>
      <c r="N35" s="194" t="s">
        <v>179</v>
      </c>
    </row>
    <row r="36" spans="1:14" ht="7.5" customHeight="1" x14ac:dyDescent="0.15">
      <c r="A36" s="154"/>
      <c r="B36" s="154"/>
      <c r="C36" s="154"/>
      <c r="D36" s="154"/>
      <c r="E36" s="143"/>
      <c r="F36" s="115"/>
      <c r="G36" s="115"/>
      <c r="H36" s="185"/>
      <c r="I36" s="185"/>
      <c r="J36" s="185"/>
      <c r="K36" s="154"/>
      <c r="L36" s="192"/>
      <c r="M36" s="154"/>
      <c r="N36" s="192"/>
    </row>
    <row r="37" spans="1:14" ht="19.5" customHeight="1" x14ac:dyDescent="0.15">
      <c r="A37" s="334" t="s">
        <v>1</v>
      </c>
      <c r="B37" s="334"/>
      <c r="C37" s="334"/>
      <c r="D37" s="335"/>
      <c r="E37" s="174">
        <f t="shared" ref="E37:N37" si="0">E39+E47</f>
        <v>0</v>
      </c>
      <c r="F37" s="180">
        <f t="shared" si="0"/>
        <v>0</v>
      </c>
      <c r="G37" s="180">
        <f t="shared" si="0"/>
        <v>0</v>
      </c>
      <c r="H37" s="180">
        <f t="shared" si="0"/>
        <v>0</v>
      </c>
      <c r="I37" s="180">
        <f t="shared" si="0"/>
        <v>0</v>
      </c>
      <c r="J37" s="180">
        <f t="shared" si="0"/>
        <v>0</v>
      </c>
      <c r="K37" s="180">
        <f t="shared" si="0"/>
        <v>0</v>
      </c>
      <c r="L37" s="180">
        <f t="shared" si="0"/>
        <v>0</v>
      </c>
      <c r="M37" s="180">
        <f t="shared" si="0"/>
        <v>0</v>
      </c>
      <c r="N37" s="180">
        <f t="shared" si="0"/>
        <v>0</v>
      </c>
    </row>
    <row r="38" spans="1:14" ht="7.5" customHeight="1" x14ac:dyDescent="0.15">
      <c r="A38" s="110"/>
      <c r="B38" s="110"/>
      <c r="C38" s="110"/>
      <c r="D38" s="110"/>
      <c r="E38" s="175"/>
      <c r="F38" s="181"/>
      <c r="G38" s="181"/>
      <c r="H38" s="181"/>
      <c r="I38" s="181"/>
      <c r="J38" s="181"/>
      <c r="K38" s="181"/>
      <c r="L38" s="181"/>
      <c r="M38" s="181"/>
      <c r="N38" s="181"/>
    </row>
    <row r="39" spans="1:14" ht="19.5" customHeight="1" x14ac:dyDescent="0.15">
      <c r="A39" s="110" t="s">
        <v>128</v>
      </c>
      <c r="B39" s="110"/>
      <c r="C39" s="110"/>
      <c r="D39" s="110"/>
      <c r="E39" s="174">
        <f t="shared" ref="E39:N39" si="1">E45</f>
        <v>0</v>
      </c>
      <c r="F39" s="180">
        <f t="shared" si="1"/>
        <v>0</v>
      </c>
      <c r="G39" s="180">
        <f t="shared" si="1"/>
        <v>0</v>
      </c>
      <c r="H39" s="180">
        <f t="shared" si="1"/>
        <v>0</v>
      </c>
      <c r="I39" s="180">
        <f t="shared" si="1"/>
        <v>0</v>
      </c>
      <c r="J39" s="180">
        <f t="shared" si="1"/>
        <v>0</v>
      </c>
      <c r="K39" s="180">
        <f t="shared" si="1"/>
        <v>0</v>
      </c>
      <c r="L39" s="180">
        <f t="shared" si="1"/>
        <v>0</v>
      </c>
      <c r="M39" s="180">
        <f t="shared" si="1"/>
        <v>0</v>
      </c>
      <c r="N39" s="180">
        <f t="shared" si="1"/>
        <v>0</v>
      </c>
    </row>
    <row r="40" spans="1:14" ht="19.5" customHeight="1" x14ac:dyDescent="0.15">
      <c r="A40" s="129" t="s">
        <v>19</v>
      </c>
      <c r="B40" s="336" t="s">
        <v>180</v>
      </c>
      <c r="C40" s="336"/>
      <c r="D40" s="337"/>
      <c r="E40" s="176" t="s">
        <v>26</v>
      </c>
      <c r="F40" s="182" t="s">
        <v>26</v>
      </c>
      <c r="G40" s="182" t="s">
        <v>26</v>
      </c>
      <c r="H40" s="182" t="s">
        <v>26</v>
      </c>
      <c r="I40" s="182" t="s">
        <v>26</v>
      </c>
      <c r="J40" s="182" t="s">
        <v>26</v>
      </c>
      <c r="K40" s="182" t="s">
        <v>26</v>
      </c>
      <c r="L40" s="182" t="s">
        <v>26</v>
      </c>
      <c r="M40" s="182" t="s">
        <v>26</v>
      </c>
      <c r="N40" s="182" t="s">
        <v>26</v>
      </c>
    </row>
    <row r="41" spans="1:14" ht="19.5" customHeight="1" x14ac:dyDescent="0.15">
      <c r="A41" s="110"/>
      <c r="B41" s="171">
        <v>1</v>
      </c>
      <c r="C41" s="336" t="s">
        <v>181</v>
      </c>
      <c r="D41" s="337"/>
      <c r="E41" s="176" t="s">
        <v>26</v>
      </c>
      <c r="F41" s="182" t="s">
        <v>26</v>
      </c>
      <c r="G41" s="182" t="s">
        <v>26</v>
      </c>
      <c r="H41" s="182" t="s">
        <v>26</v>
      </c>
      <c r="I41" s="182" t="s">
        <v>26</v>
      </c>
      <c r="J41" s="182" t="s">
        <v>26</v>
      </c>
      <c r="K41" s="182" t="s">
        <v>26</v>
      </c>
      <c r="L41" s="182" t="s">
        <v>26</v>
      </c>
      <c r="M41" s="182" t="s">
        <v>26</v>
      </c>
      <c r="N41" s="182" t="s">
        <v>26</v>
      </c>
    </row>
    <row r="42" spans="1:14" ht="19.5" customHeight="1" x14ac:dyDescent="0.15">
      <c r="A42" s="110"/>
      <c r="B42" s="171">
        <v>2</v>
      </c>
      <c r="C42" s="336" t="s">
        <v>183</v>
      </c>
      <c r="D42" s="337"/>
      <c r="E42" s="176" t="s">
        <v>26</v>
      </c>
      <c r="F42" s="182" t="s">
        <v>26</v>
      </c>
      <c r="G42" s="182" t="s">
        <v>26</v>
      </c>
      <c r="H42" s="182" t="s">
        <v>26</v>
      </c>
      <c r="I42" s="182" t="s">
        <v>26</v>
      </c>
      <c r="J42" s="182" t="s">
        <v>26</v>
      </c>
      <c r="K42" s="182" t="s">
        <v>26</v>
      </c>
      <c r="L42" s="182" t="s">
        <v>26</v>
      </c>
      <c r="M42" s="182" t="s">
        <v>26</v>
      </c>
      <c r="N42" s="182" t="s">
        <v>26</v>
      </c>
    </row>
    <row r="43" spans="1:14" ht="19.5" customHeight="1" x14ac:dyDescent="0.15">
      <c r="A43" s="110"/>
      <c r="B43" s="171">
        <v>3</v>
      </c>
      <c r="C43" s="336" t="s">
        <v>184</v>
      </c>
      <c r="D43" s="337"/>
      <c r="E43" s="176" t="s">
        <v>26</v>
      </c>
      <c r="F43" s="182" t="s">
        <v>26</v>
      </c>
      <c r="G43" s="182" t="s">
        <v>26</v>
      </c>
      <c r="H43" s="182" t="s">
        <v>26</v>
      </c>
      <c r="I43" s="182" t="s">
        <v>26</v>
      </c>
      <c r="J43" s="182" t="s">
        <v>26</v>
      </c>
      <c r="K43" s="182" t="s">
        <v>26</v>
      </c>
      <c r="L43" s="182" t="s">
        <v>26</v>
      </c>
      <c r="M43" s="182" t="s">
        <v>26</v>
      </c>
      <c r="N43" s="182" t="s">
        <v>26</v>
      </c>
    </row>
    <row r="44" spans="1:14" ht="19.5" customHeight="1" x14ac:dyDescent="0.15">
      <c r="A44" s="129" t="s">
        <v>186</v>
      </c>
      <c r="B44" s="319" t="s">
        <v>182</v>
      </c>
      <c r="C44" s="319"/>
      <c r="D44" s="320"/>
      <c r="E44" s="176" t="s">
        <v>26</v>
      </c>
      <c r="F44" s="182" t="s">
        <v>26</v>
      </c>
      <c r="G44" s="182" t="s">
        <v>26</v>
      </c>
      <c r="H44" s="182" t="s">
        <v>26</v>
      </c>
      <c r="I44" s="182" t="s">
        <v>26</v>
      </c>
      <c r="J44" s="182" t="s">
        <v>26</v>
      </c>
      <c r="K44" s="182" t="s">
        <v>26</v>
      </c>
      <c r="L44" s="182" t="s">
        <v>26</v>
      </c>
      <c r="M44" s="182" t="s">
        <v>26</v>
      </c>
      <c r="N44" s="182" t="s">
        <v>26</v>
      </c>
    </row>
    <row r="45" spans="1:14" ht="19.5" customHeight="1" x14ac:dyDescent="0.15">
      <c r="A45" s="129" t="s">
        <v>187</v>
      </c>
      <c r="B45" s="319" t="s">
        <v>188</v>
      </c>
      <c r="C45" s="319"/>
      <c r="D45" s="320"/>
      <c r="E45" s="174">
        <f>H45+I45</f>
        <v>0</v>
      </c>
      <c r="F45" s="183"/>
      <c r="G45" s="183"/>
      <c r="H45" s="183"/>
      <c r="I45" s="183"/>
      <c r="J45" s="186">
        <f>K45+L45</f>
        <v>0</v>
      </c>
      <c r="K45" s="183"/>
      <c r="L45" s="183"/>
      <c r="M45" s="183"/>
      <c r="N45" s="183"/>
    </row>
    <row r="46" spans="1:14" ht="7.5" customHeight="1" x14ac:dyDescent="0.15">
      <c r="A46" s="110"/>
      <c r="B46" s="110"/>
      <c r="C46" s="110"/>
      <c r="D46" s="110"/>
      <c r="E46" s="175"/>
      <c r="F46" s="181"/>
      <c r="G46" s="181"/>
      <c r="H46" s="181"/>
      <c r="I46" s="181"/>
      <c r="J46" s="181"/>
      <c r="K46" s="181"/>
      <c r="L46" s="181"/>
      <c r="M46" s="181"/>
      <c r="N46" s="181"/>
    </row>
    <row r="47" spans="1:14" ht="18" customHeight="1" x14ac:dyDescent="0.15">
      <c r="A47" s="110" t="s">
        <v>189</v>
      </c>
      <c r="B47" s="110"/>
      <c r="C47" s="110"/>
      <c r="D47" s="110"/>
      <c r="E47" s="174">
        <f>H47+I47</f>
        <v>0</v>
      </c>
      <c r="F47" s="183"/>
      <c r="G47" s="183"/>
      <c r="H47" s="183"/>
      <c r="I47" s="183"/>
      <c r="J47" s="186">
        <f>K47+L47</f>
        <v>0</v>
      </c>
      <c r="K47" s="183"/>
      <c r="L47" s="183"/>
      <c r="M47" s="183"/>
      <c r="N47" s="183"/>
    </row>
    <row r="48" spans="1:14" ht="18" customHeight="1" x14ac:dyDescent="0.15">
      <c r="A48" s="115"/>
      <c r="B48" s="115" t="s">
        <v>190</v>
      </c>
      <c r="C48" s="115"/>
      <c r="D48" s="115"/>
      <c r="E48" s="118"/>
      <c r="F48" s="124"/>
      <c r="G48" s="124"/>
      <c r="H48" s="124"/>
      <c r="I48" s="124"/>
      <c r="J48" s="124"/>
      <c r="K48" s="124"/>
      <c r="L48" s="124"/>
      <c r="M48" s="124"/>
      <c r="N48" s="124"/>
    </row>
    <row r="49" spans="1:14" ht="9" customHeight="1" x14ac:dyDescent="0.15">
      <c r="A49" s="116"/>
      <c r="B49" s="116"/>
      <c r="C49" s="116"/>
      <c r="D49" s="116"/>
      <c r="E49" s="122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t="7.5" customHeight="1" x14ac:dyDescent="0.15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</row>
    <row r="51" spans="1:14" x14ac:dyDescent="0.15">
      <c r="A51" s="110" t="s">
        <v>171</v>
      </c>
      <c r="B51" s="110"/>
      <c r="C51" s="110"/>
      <c r="D51" s="110"/>
      <c r="F51" s="110"/>
      <c r="G51" s="110"/>
      <c r="H51" s="110"/>
      <c r="I51" s="110"/>
      <c r="J51" s="110"/>
      <c r="K51" s="110"/>
      <c r="L51" s="110"/>
      <c r="M51" s="110"/>
      <c r="N51" s="110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P10,11【転入・転出先別人口】 (H2-28)</vt:lpstr>
      <vt:lpstr>P21【労働力状態人口】 (様式)</vt:lpstr>
      <vt:lpstr>P22,23【産業別就業者数】 (様式)</vt:lpstr>
      <vt:lpstr>P24,25【年齢別就業者数】（様式）</vt:lpstr>
      <vt:lpstr>P26【職業別就業者数】 (様式)</vt:lpstr>
      <vt:lpstr>P28【従業地・通学地による就業者・通学者数、他】 (様式）</vt:lpstr>
      <vt:lpstr>'P10,11【転入・転出先別人口】 (H2-28)'!Print_Area</vt:lpstr>
      <vt:lpstr>'P21【労働力状態人口】 (様式)'!Print_Area</vt:lpstr>
      <vt:lpstr>'P22,23【産業別就業者数】 (様式)'!Print_Area</vt:lpstr>
      <vt:lpstr>'P24,25【年齢別就業者数】（様式）'!Print_Area</vt:lpstr>
      <vt:lpstr>'P26【職業別就業者数】 (様式)'!Print_Area</vt:lpstr>
      <vt:lpstr>'P28【従業地・通学地による就業者・通学者数、他】 (様式）'!Print_Area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2023-05-12T06:55:30Z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2023-03-23T12:14:51Z</vt:filetime>
  </property>
</Properties>
</file>